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WealthIndex/Shared Documents/Wealth Index/Uploaded to DHS website/Uganda MIS 2018-19/wealth2/"/>
    </mc:Choice>
  </mc:AlternateContent>
  <xr:revisionPtr revIDLastSave="62" documentId="8_{9C96F71E-964D-4504-A182-A3ECFCA358AE}" xr6:coauthVersionLast="47" xr6:coauthVersionMax="47" xr10:uidLastSave="{88A763CF-9C93-47F8-AAE0-182776B6D995}"/>
  <bookViews>
    <workbookView xWindow="-108" yWindow="-108" windowWidth="23256" windowHeight="12576" xr2:uid="{00000000-000D-0000-FFFF-FFFF00000000}"/>
  </bookViews>
  <sheets>
    <sheet name="Common" sheetId="4" r:id="rId1"/>
    <sheet name="Urban" sheetId="1" r:id="rId2"/>
    <sheet name="Rural" sheetId="2" r:id="rId3"/>
    <sheet name="Refugee" sheetId="5" r:id="rId4"/>
    <sheet name="Composit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34" i="3"/>
  <c r="M92" i="5"/>
  <c r="M79" i="5"/>
  <c r="L91" i="5"/>
  <c r="K91" i="5"/>
  <c r="L90" i="5"/>
  <c r="K90" i="5"/>
  <c r="L89" i="5"/>
  <c r="K89" i="5"/>
  <c r="L88" i="5"/>
  <c r="K88" i="5"/>
  <c r="L87" i="5"/>
  <c r="K87" i="5"/>
  <c r="L86" i="5"/>
  <c r="K86" i="5"/>
  <c r="L85" i="5"/>
  <c r="K85" i="5"/>
  <c r="L84" i="5"/>
  <c r="K84" i="5"/>
  <c r="L83" i="5"/>
  <c r="K83" i="5"/>
  <c r="L82" i="5"/>
  <c r="K82" i="5"/>
  <c r="L81" i="5"/>
  <c r="K81" i="5"/>
  <c r="L80" i="5"/>
  <c r="K80" i="5"/>
  <c r="L78" i="5"/>
  <c r="K78" i="5"/>
  <c r="L77" i="5"/>
  <c r="K77" i="5"/>
  <c r="L76" i="5"/>
  <c r="K76" i="5"/>
  <c r="L75" i="5"/>
  <c r="K75" i="5"/>
  <c r="L74" i="5"/>
  <c r="K74" i="5"/>
  <c r="L73" i="5"/>
  <c r="K73" i="5"/>
  <c r="L72" i="5"/>
  <c r="K72" i="5"/>
  <c r="L71" i="5"/>
  <c r="K71" i="5"/>
  <c r="L70" i="5"/>
  <c r="K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7" i="5"/>
  <c r="K57" i="5"/>
  <c r="L56" i="5"/>
  <c r="K56" i="5"/>
  <c r="L55" i="5"/>
  <c r="K55" i="5"/>
  <c r="L54" i="5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6" i="5"/>
  <c r="K46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L7" i="5"/>
  <c r="K7" i="5"/>
  <c r="L122" i="2"/>
  <c r="K122" i="2"/>
  <c r="M130" i="1"/>
  <c r="M110" i="1"/>
  <c r="M108" i="2"/>
  <c r="M128" i="2"/>
  <c r="L119" i="1"/>
  <c r="K119" i="1"/>
  <c r="M114" i="4"/>
  <c r="D12" i="3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K120" i="1"/>
  <c r="K121" i="1"/>
  <c r="K122" i="1"/>
  <c r="K123" i="1"/>
  <c r="K124" i="1"/>
  <c r="K125" i="1"/>
  <c r="K126" i="1"/>
  <c r="K127" i="1"/>
  <c r="K128" i="1"/>
  <c r="K129" i="1"/>
  <c r="L105" i="1"/>
  <c r="K105" i="1"/>
  <c r="L109" i="4"/>
  <c r="L110" i="4"/>
  <c r="L111" i="4"/>
  <c r="L112" i="4"/>
  <c r="L113" i="4"/>
  <c r="K109" i="4"/>
  <c r="K110" i="4"/>
  <c r="K111" i="4"/>
  <c r="K112" i="4"/>
  <c r="K11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<sst xmlns="http://schemas.openxmlformats.org/spreadsheetml/2006/main" count="1171" uniqueCount="197">
  <si>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</si>
  <si>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</si>
  <si>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</si>
  <si>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</si>
  <si>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</si>
  <si>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</si>
  <si>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</si>
  <si>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</si>
  <si>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</si>
  <si>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</si>
  <si>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</si>
  <si>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</si>
  <si>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</si>
  <si>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</si>
  <si>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</si>
  <si>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</si>
  <si>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</si>
  <si>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</si>
  <si>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</si>
  <si>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</si>
  <si>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</si>
  <si>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</si>
  <si>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</si>
  <si>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</si>
  <si>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</si>
  <si>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</si>
  <si>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</si>
  <si>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</si>
  <si>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</si>
  <si>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</si>
  <si>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</si>
  <si>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</si>
  <si>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</si>
  <si>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</si>
  <si>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</si>
  <si>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</si>
  <si>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</si>
  <si>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</si>
  <si>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</si>
  <si>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</si>
  <si>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</si>
  <si>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</si>
  <si>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</si>
  <si>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</si>
  <si>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</si>
  <si>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</si>
  <si>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</si>
  <si>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</si>
  <si>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</si>
  <si>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</si>
  <si>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</si>
  <si>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</si>
  <si>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</si>
  <si>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</si>
  <si>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</si>
  <si>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</si>
  <si>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</si>
  <si>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</si>
  <si>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</si>
  <si>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</si>
  <si>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</si>
  <si>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</si>
  <si>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</si>
  <si>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</si>
  <si>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</si>
  <si>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</si>
  <si>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</si>
  <si>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</si>
  <si>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</si>
  <si>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</si>
  <si>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</si>
  <si>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</si>
  <si>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</si>
  <si>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</si>
  <si>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QH105_11 Type of toilet facility: Flush to piped sewer system</t>
  </si>
  <si>
    <t>QH105_12 Type of toilet facility: Flush to septic tank</t>
  </si>
  <si>
    <t>QH105_13 Type of toilet facility: Flush to pit latrine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</si>
  <si>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</si>
  <si>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</si>
  <si>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</si>
  <si>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QH105_31 Type of toilet facility: Composting toilet</t>
  </si>
  <si>
    <t>QH105_61 Type of toilet facility: No facility/bush/field</t>
  </si>
  <si>
    <t>QH105_11_sh Type of toilet facility: Flush to piped sewer system - shared</t>
  </si>
  <si>
    <t>QH105_12_sh Type of toilet facility: Flush to septic tank - shared</t>
  </si>
  <si>
    <t>QH105_13_sh Type of toilet facility: Flush to pit latrine - shared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</si>
  <si>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</si>
  <si>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</si>
  <si>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</si>
  <si>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QH105_31_sh Type of toilet facility: Composting toilet - shared</t>
  </si>
  <si>
    <t>QH105_96_sh Type of toilet facility: Other - shared</t>
  </si>
  <si>
    <t>a. Multiple modes exist. The smallest value is shown</t>
  </si>
  <si>
    <t>Urban</t>
  </si>
  <si>
    <t xml:space="preserve">Histrogram </t>
  </si>
  <si>
    <t>Uganda MIS 2018-19</t>
  </si>
  <si>
    <t>QH101_71 Source of drinking water: Bicycle with jerrycans</t>
  </si>
  <si>
    <t>QH101_92 Source of drinking water: Sachet water</t>
  </si>
  <si>
    <t>QH101_96 Source of drinking water: Other</t>
  </si>
  <si>
    <t>QH105_14 Type of toilet facility: Flush to somewhere else/don't know where</t>
  </si>
  <si>
    <t>QH105_51 Type of toilet facility: Hanging toilet/hanging latrine/bucket toilet</t>
  </si>
  <si>
    <t>QH105_96 Type of toilet facility: Other</t>
  </si>
  <si>
    <t>QH105_14_sh Type of toilet facility: Flush to somewhere else/don't know where - shared</t>
  </si>
  <si>
    <t>QH105_51_sh Type of toilet facility: Hanging toilet/hanging latrine/bucket - shared</t>
  </si>
  <si>
    <t>QH108_1 Type of cooking fuel: Electricity</t>
  </si>
  <si>
    <t>QH108_2 Type of cooking fuel: LPG/cylinder gas</t>
  </si>
  <si>
    <t>QH108_4 Type of cooking fuel: Biogas</t>
  </si>
  <si>
    <t>QH108_5 Type of cooking fuel: Kerosene</t>
  </si>
  <si>
    <t>QH108_7 Type of cooking fuel: Charcoal</t>
  </si>
  <si>
    <t>QH108_8 Type of cooking fuel: Wood</t>
  </si>
  <si>
    <t>QH108_9 Type of cooking fuel: Straw/shrubs/grass</t>
  </si>
  <si>
    <t>QH108_10 Type of cooking fuel: Agricultural crop residue</t>
  </si>
  <si>
    <t>QH108_95 Type of cooking fuel: No food cooked in household</t>
  </si>
  <si>
    <t>QH114A Electricity</t>
  </si>
  <si>
    <t>QH114B Radio</t>
  </si>
  <si>
    <t>QH114C Television</t>
  </si>
  <si>
    <t>QH114D Telephone (non-mobile)</t>
  </si>
  <si>
    <t>QH114E Computer</t>
  </si>
  <si>
    <t>QH114F Refrigerator</t>
  </si>
  <si>
    <t>QH114G Cassette/CD/DVD player</t>
  </si>
  <si>
    <t>QH114H Table</t>
  </si>
  <si>
    <t>QH114I Chair</t>
  </si>
  <si>
    <t>QH114J Sofa set</t>
  </si>
  <si>
    <t>QH114K Bed</t>
  </si>
  <si>
    <t>QH114L Cupboard</t>
  </si>
  <si>
    <t>QH114M Clock</t>
  </si>
  <si>
    <t>QH115A Watch</t>
  </si>
  <si>
    <t>QH115B Mobile telephone</t>
  </si>
  <si>
    <t>QH115C Bicycle</t>
  </si>
  <si>
    <t>QH115D Motorcycle or scooter</t>
  </si>
  <si>
    <t>QH115E Animal-drawn cart</t>
  </si>
  <si>
    <t>QH115F Car or Truck</t>
  </si>
  <si>
    <t>QH115G Boat with a motor</t>
  </si>
  <si>
    <t>QH115H Boat without a motor</t>
  </si>
  <si>
    <t>QH116 Bank account</t>
  </si>
  <si>
    <t>QH131_11 Main floor material: Earth/sand</t>
  </si>
  <si>
    <t>QH131_12 Main floor material: Dung</t>
  </si>
  <si>
    <t>QH131_21 Main floor material: Wood planks/palm/bamboo</t>
  </si>
  <si>
    <t>QH131_32 Main floor material: Concrete</t>
  </si>
  <si>
    <t>QH131_33 Main floor material: Ceramic tiles</t>
  </si>
  <si>
    <t>QH131_34 Main floor material: Cement</t>
  </si>
  <si>
    <t>QH131_35 Main floor material: Carpet</t>
  </si>
  <si>
    <t>QH131_36 Main floor material: Stones</t>
  </si>
  <si>
    <t>QH131_37 Main floor material: Bricks</t>
  </si>
  <si>
    <t>QH131_96 Main floor material: Other/Parquet or polished wood</t>
  </si>
  <si>
    <t>QH132_11 Main roof material: No roof</t>
  </si>
  <si>
    <t>QH132_12 Main roof material: Thatch/palm leaf</t>
  </si>
  <si>
    <t>QH132_13 Main roof material: Mud</t>
  </si>
  <si>
    <t>QH132_21 Main roof material: Rustic mat</t>
  </si>
  <si>
    <t>QH132_23 Main roof material: Wood planks/cardboard</t>
  </si>
  <si>
    <t>QH132_25 Main roof material: Tarpaulin</t>
  </si>
  <si>
    <t>QH132_31 Main roof material: Iron sheets</t>
  </si>
  <si>
    <t>QH132_32 Main roof material: Wood</t>
  </si>
  <si>
    <t>QH132_33 Main roof material: Asbestos</t>
  </si>
  <si>
    <t>QH132_34 Main roof material: Tiles/roofing shingles</t>
  </si>
  <si>
    <t>QH132_35 Main roof material: Concrete</t>
  </si>
  <si>
    <t>QH133_11 Main wall material: No walls</t>
  </si>
  <si>
    <t>QH133_12 Main wall material: Thatched/straw</t>
  </si>
  <si>
    <t>QH133_13 Main wall material: Dirt</t>
  </si>
  <si>
    <t>QH133_21 Main wall material: Poles with mud</t>
  </si>
  <si>
    <t>QH133_22 Main wall material: Stone with mud</t>
  </si>
  <si>
    <t>QH133_23 Main wall material: Unburnt bricks with mud</t>
  </si>
  <si>
    <t>QH133_24 Main wall material: Plywood/reused wood</t>
  </si>
  <si>
    <t>QH133_25 Main wall material: Cardboard</t>
  </si>
  <si>
    <t>QH133_27 Main wall material: Unburnt bricks with plaster</t>
  </si>
  <si>
    <t>QH133_28 Main wall material: Burnt bricks with mud</t>
  </si>
  <si>
    <t>QH133_31 Main wall material: Cement</t>
  </si>
  <si>
    <t>QH133_32 Main wall material: Stone with lime/cement</t>
  </si>
  <si>
    <t>QH133_33 Main wall material: Burnt bricks with cement</t>
  </si>
  <si>
    <t>QH133_34 Main wall material: Cement blocks</t>
  </si>
  <si>
    <t>QH133_35 Main wall material: Unburnt bricks with cement</t>
  </si>
  <si>
    <t>QH133_36 Main wall material: Wood planks/shingles</t>
  </si>
  <si>
    <t>QH133_96 Main wall material: Other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</si>
  <si>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</si>
  <si>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</si>
  <si>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QH111A_1 Local cattle: 1-4</t>
  </si>
  <si>
    <t>QH111A_2 Local cattle: 5-9</t>
  </si>
  <si>
    <t>QH111A_3 Local cattle: 10+</t>
  </si>
  <si>
    <t>QH111B_1 Exotic/cross-breed cattle: 1-4</t>
  </si>
  <si>
    <t>QH111B_2 Exotic/cross-breed cattle: 5-9</t>
  </si>
  <si>
    <t>QH111B_3 Exotic/cross-breed cattle: 10+</t>
  </si>
  <si>
    <t>QH111C_1 Horses/donkeys/mules: some (1+)</t>
  </si>
  <si>
    <t>QH111D_1 Goats: 1-4</t>
  </si>
  <si>
    <t>QH111D_2 Goats: 5-9</t>
  </si>
  <si>
    <t>QH111D_3 Goats: 10+</t>
  </si>
  <si>
    <t>QH111E_1 Sheep: 1-4</t>
  </si>
  <si>
    <t>QH111E_2 Sheep: 5-9</t>
  </si>
  <si>
    <t>QH111E_3 Sheep: 10+</t>
  </si>
  <si>
    <t>QH111F_1 Chickens or other poultry: 1-9</t>
  </si>
  <si>
    <t>QH111F_2 Chickens or other poultry: 10-29</t>
  </si>
  <si>
    <t>QH111F_3 Chickens or other poultry: 30+</t>
  </si>
  <si>
    <t>QH111G_1 Pigs: 1-4</t>
  </si>
  <si>
    <t>QH111G_2 Pigs: 5-9</t>
  </si>
  <si>
    <t>QH111G_3 Pigs: 10+</t>
  </si>
  <si>
    <t>Refugee</t>
  </si>
  <si>
    <t>refscore Refugee wealth score</t>
  </si>
  <si>
    <r>
      <t>-.92500</t>
    </r>
    <r>
      <rPr>
        <vertAlign val="superscript"/>
        <sz val="9"/>
        <color indexed="8"/>
        <rFont val="Arial"/>
      </rPr>
      <t>a</t>
    </r>
  </si>
  <si>
    <t>Nrefscor Refugee wealth index</t>
  </si>
  <si>
    <t>QH132_22 Main roof material: Tins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</si>
</sst>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6" formatCode="###0.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3"/>
    <xf numFmtId="0" fontId="4" fillId="0" borderId="0" xfId="4"/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173" fontId="7" fillId="0" borderId="29" xfId="6" applyNumberFormat="1" applyFont="1" applyBorder="1" applyAlignment="1">
      <alignment horizontal="right" vertical="center"/>
    </xf>
    <xf numFmtId="171" fontId="7" fillId="0" borderId="1" xfId="6" applyNumberFormat="1" applyFont="1" applyBorder="1" applyAlignment="1">
      <alignment horizontal="right" vertical="center"/>
    </xf>
    <xf numFmtId="167" fontId="7" fillId="0" borderId="29" xfId="6" applyNumberFormat="1" applyFont="1" applyBorder="1" applyAlignment="1">
      <alignment horizontal="right" vertical="center"/>
    </xf>
    <xf numFmtId="168" fontId="7" fillId="0" borderId="1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4" fontId="7" fillId="0" borderId="17" xfId="6" applyNumberFormat="1" applyFont="1" applyBorder="1" applyAlignment="1">
      <alignment horizontal="right" vertical="center"/>
    </xf>
    <xf numFmtId="172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25" xfId="8" applyFont="1" applyBorder="1" applyAlignment="1">
      <alignment horizontal="left" wrapText="1"/>
    </xf>
    <xf numFmtId="0" fontId="7" fillId="0" borderId="26" xfId="8" applyFont="1" applyBorder="1" applyAlignment="1">
      <alignment horizontal="center" wrapText="1"/>
    </xf>
    <xf numFmtId="0" fontId="7" fillId="0" borderId="27" xfId="8" applyFont="1" applyBorder="1" applyAlignment="1">
      <alignment horizontal="center" wrapText="1"/>
    </xf>
    <xf numFmtId="0" fontId="7" fillId="0" borderId="28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4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166" fontId="7" fillId="0" borderId="15" xfId="8" applyNumberFormat="1" applyFont="1" applyBorder="1" applyAlignment="1">
      <alignment horizontal="right" vertical="center"/>
    </xf>
    <xf numFmtId="166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4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6" fontId="7" fillId="0" borderId="1" xfId="8" applyNumberFormat="1" applyFont="1" applyBorder="1" applyAlignment="1">
      <alignment horizontal="right" vertical="center"/>
    </xf>
    <xf numFmtId="166" fontId="7" fillId="0" borderId="30" xfId="8" applyNumberFormat="1" applyFont="1" applyBorder="1" applyAlignment="1">
      <alignment horizontal="right" vertical="center"/>
    </xf>
    <xf numFmtId="173" fontId="7" fillId="0" borderId="29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67" fontId="7" fillId="0" borderId="29" xfId="8" applyNumberFormat="1" applyFont="1" applyBorder="1" applyAlignment="1">
      <alignment horizontal="right" vertical="center"/>
    </xf>
    <xf numFmtId="168" fontId="7" fillId="0" borderId="1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67" fontId="7" fillId="0" borderId="17" xfId="8" applyNumberFormat="1" applyFont="1" applyBorder="1" applyAlignment="1">
      <alignment horizontal="right" vertical="center"/>
    </xf>
    <xf numFmtId="172" fontId="7" fillId="0" borderId="18" xfId="8" applyNumberFormat="1" applyFont="1" applyBorder="1" applyAlignment="1">
      <alignment horizontal="right" vertical="center"/>
    </xf>
    <xf numFmtId="166" fontId="7" fillId="0" borderId="18" xfId="8" applyNumberFormat="1" applyFont="1" applyBorder="1" applyAlignment="1">
      <alignment horizontal="right" vertical="center"/>
    </xf>
    <xf numFmtId="166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6" fillId="0" borderId="0" xfId="8"/>
    <xf numFmtId="0" fontId="7" fillId="0" borderId="20" xfId="8" applyFont="1" applyBorder="1" applyAlignment="1">
      <alignment horizontal="left" wrapText="1"/>
    </xf>
    <xf numFmtId="0" fontId="7" fillId="0" borderId="31" xfId="8" applyFont="1" applyBorder="1" applyAlignment="1">
      <alignment horizontal="center" wrapText="1"/>
    </xf>
    <xf numFmtId="0" fontId="7" fillId="0" borderId="24" xfId="8" applyFont="1" applyBorder="1" applyAlignment="1">
      <alignment horizontal="left" wrapText="1"/>
    </xf>
    <xf numFmtId="0" fontId="7" fillId="0" borderId="32" xfId="8" applyFont="1" applyBorder="1" applyAlignment="1">
      <alignment horizontal="center"/>
    </xf>
    <xf numFmtId="165" fontId="7" fillId="0" borderId="20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65" fontId="7" fillId="0" borderId="24" xfId="8" applyNumberFormat="1" applyFont="1" applyBorder="1" applyAlignment="1">
      <alignment horizontal="right" vertical="center"/>
    </xf>
    <xf numFmtId="0" fontId="2" fillId="0" borderId="0" xfId="9" applyFont="1" applyBorder="1" applyAlignment="1">
      <alignment horizontal="center" vertical="center" wrapText="1"/>
    </xf>
    <xf numFmtId="0" fontId="7" fillId="0" borderId="3" xfId="9" applyFont="1" applyBorder="1" applyAlignment="1">
      <alignment horizontal="left" wrapText="1"/>
    </xf>
    <xf numFmtId="0" fontId="7" fillId="0" borderId="4" xfId="9" applyFont="1" applyBorder="1" applyAlignment="1">
      <alignment horizontal="left" wrapText="1"/>
    </xf>
    <xf numFmtId="0" fontId="7" fillId="0" borderId="5" xfId="9" applyFont="1" applyBorder="1" applyAlignment="1">
      <alignment horizontal="center" wrapText="1"/>
    </xf>
    <xf numFmtId="0" fontId="7" fillId="0" borderId="6" xfId="9" applyFont="1" applyBorder="1" applyAlignment="1">
      <alignment horizontal="center" wrapText="1"/>
    </xf>
    <xf numFmtId="0" fontId="7" fillId="0" borderId="6" xfId="9" applyFont="1" applyBorder="1" applyAlignment="1">
      <alignment horizontal="center" wrapText="1"/>
    </xf>
    <xf numFmtId="0" fontId="7" fillId="0" borderId="7" xfId="9" applyFont="1" applyBorder="1" applyAlignment="1">
      <alignment horizontal="center" wrapText="1"/>
    </xf>
    <xf numFmtId="0" fontId="7" fillId="0" borderId="8" xfId="9" applyFont="1" applyBorder="1" applyAlignment="1">
      <alignment horizontal="left" wrapText="1"/>
    </xf>
    <xf numFmtId="0" fontId="7" fillId="0" borderId="9" xfId="9" applyFont="1" applyBorder="1" applyAlignment="1">
      <alignment horizontal="left" wrapText="1"/>
    </xf>
    <xf numFmtId="0" fontId="7" fillId="0" borderId="10" xfId="9" applyFont="1" applyBorder="1" applyAlignment="1">
      <alignment horizontal="center" wrapText="1"/>
    </xf>
    <xf numFmtId="0" fontId="7" fillId="0" borderId="11" xfId="9" applyFont="1" applyBorder="1" applyAlignment="1">
      <alignment horizontal="center" wrapText="1"/>
    </xf>
    <xf numFmtId="0" fontId="7" fillId="0" borderId="11" xfId="9" applyFont="1" applyBorder="1" applyAlignment="1">
      <alignment horizontal="center" wrapText="1"/>
    </xf>
    <xf numFmtId="0" fontId="7" fillId="0" borderId="12" xfId="9" applyFont="1" applyBorder="1" applyAlignment="1">
      <alignment horizontal="center" wrapText="1"/>
    </xf>
    <xf numFmtId="0" fontId="7" fillId="0" borderId="13" xfId="9" applyFont="1" applyBorder="1" applyAlignment="1">
      <alignment horizontal="left" vertical="top"/>
    </xf>
    <xf numFmtId="0" fontId="7" fillId="0" borderId="4" xfId="9" applyFont="1" applyBorder="1" applyAlignment="1">
      <alignment horizontal="left" vertical="top" wrapText="1"/>
    </xf>
    <xf numFmtId="165" fontId="7" fillId="0" borderId="14" xfId="9" applyNumberFormat="1" applyFont="1" applyBorder="1" applyAlignment="1">
      <alignment horizontal="right" vertical="center"/>
    </xf>
    <xf numFmtId="165" fontId="7" fillId="0" borderId="15" xfId="9" applyNumberFormat="1" applyFont="1" applyBorder="1" applyAlignment="1">
      <alignment horizontal="right" vertical="center"/>
    </xf>
    <xf numFmtId="0" fontId="7" fillId="0" borderId="15" xfId="9" applyFont="1" applyBorder="1" applyAlignment="1">
      <alignment horizontal="left" vertical="center" wrapText="1"/>
    </xf>
    <xf numFmtId="171" fontId="7" fillId="0" borderId="15" xfId="9" applyNumberFormat="1" applyFont="1" applyBorder="1" applyAlignment="1">
      <alignment horizontal="right" vertical="center"/>
    </xf>
    <xf numFmtId="171" fontId="7" fillId="0" borderId="16" xfId="9" applyNumberFormat="1" applyFont="1" applyBorder="1" applyAlignment="1">
      <alignment horizontal="right" vertical="center"/>
    </xf>
    <xf numFmtId="0" fontId="7" fillId="0" borderId="8" xfId="9" applyFont="1" applyBorder="1" applyAlignment="1">
      <alignment horizontal="left" vertical="top" wrapText="1"/>
    </xf>
    <xf numFmtId="0" fontId="7" fillId="0" borderId="9" xfId="9" applyFont="1" applyBorder="1" applyAlignment="1">
      <alignment horizontal="left" vertical="top" wrapText="1"/>
    </xf>
    <xf numFmtId="171" fontId="7" fillId="0" borderId="17" xfId="9" applyNumberFormat="1" applyFont="1" applyBorder="1" applyAlignment="1">
      <alignment horizontal="right" vertical="center"/>
    </xf>
    <xf numFmtId="165" fontId="7" fillId="0" borderId="18" xfId="9" applyNumberFormat="1" applyFont="1" applyBorder="1" applyAlignment="1">
      <alignment horizontal="right" vertical="center"/>
    </xf>
    <xf numFmtId="171" fontId="7" fillId="0" borderId="18" xfId="9" applyNumberFormat="1" applyFont="1" applyBorder="1" applyAlignment="1">
      <alignment horizontal="right" vertical="center"/>
    </xf>
    <xf numFmtId="171" fontId="7" fillId="0" borderId="19" xfId="9" applyNumberFormat="1" applyFont="1" applyBorder="1" applyAlignment="1">
      <alignment horizontal="right" vertical="center"/>
    </xf>
    <xf numFmtId="0" fontId="7" fillId="0" borderId="0" xfId="9" applyFont="1" applyBorder="1" applyAlignment="1">
      <alignment horizontal="left" vertical="top" wrapText="1"/>
    </xf>
    <xf numFmtId="165" fontId="7" fillId="0" borderId="17" xfId="9" applyNumberFormat="1" applyFont="1" applyBorder="1" applyAlignment="1">
      <alignment horizontal="right" vertical="center"/>
    </xf>
    <xf numFmtId="165" fontId="7" fillId="0" borderId="16" xfId="9" applyNumberFormat="1" applyFont="1" applyBorder="1" applyAlignment="1">
      <alignment horizontal="right" vertical="center"/>
    </xf>
    <xf numFmtId="165" fontId="7" fillId="0" borderId="19" xfId="9" applyNumberFormat="1" applyFont="1" applyBorder="1" applyAlignment="1">
      <alignment horizontal="right" vertical="center"/>
    </xf>
    <xf numFmtId="0" fontId="7" fillId="2" borderId="0" xfId="9" applyFont="1" applyFill="1"/>
    <xf numFmtId="0" fontId="6" fillId="0" borderId="0" xfId="9"/>
    <xf numFmtId="0" fontId="7" fillId="0" borderId="3" xfId="9" applyFont="1" applyBorder="1" applyAlignment="1">
      <alignment horizontal="left" vertical="top" wrapText="1"/>
    </xf>
    <xf numFmtId="166" fontId="7" fillId="0" borderId="20" xfId="9" applyNumberFormat="1" applyFont="1" applyBorder="1" applyAlignment="1">
      <alignment horizontal="right" vertical="center"/>
    </xf>
    <xf numFmtId="0" fontId="7" fillId="0" borderId="21" xfId="9" applyFont="1" applyBorder="1" applyAlignment="1">
      <alignment horizontal="left" vertical="top" wrapText="1"/>
    </xf>
    <xf numFmtId="0" fontId="7" fillId="0" borderId="22" xfId="9" applyFont="1" applyBorder="1" applyAlignment="1">
      <alignment horizontal="left" vertical="top" wrapText="1"/>
    </xf>
    <xf numFmtId="166" fontId="7" fillId="0" borderId="23" xfId="9" applyNumberFormat="1" applyFont="1" applyBorder="1" applyAlignment="1">
      <alignment horizontal="right" vertical="center"/>
    </xf>
    <xf numFmtId="0" fontId="7" fillId="0" borderId="22" xfId="9" applyFont="1" applyBorder="1" applyAlignment="1">
      <alignment horizontal="left" vertical="top" wrapText="1"/>
    </xf>
    <xf numFmtId="169" fontId="7" fillId="0" borderId="23" xfId="9" applyNumberFormat="1" applyFont="1" applyBorder="1" applyAlignment="1">
      <alignment horizontal="right" vertical="center"/>
    </xf>
    <xf numFmtId="170" fontId="7" fillId="0" borderId="23" xfId="9" applyNumberFormat="1" applyFont="1" applyBorder="1" applyAlignment="1">
      <alignment horizontal="right" vertical="center"/>
    </xf>
    <xf numFmtId="0" fontId="7" fillId="0" borderId="23" xfId="9" applyFont="1" applyBorder="1" applyAlignment="1">
      <alignment horizontal="right" vertical="center"/>
    </xf>
    <xf numFmtId="165" fontId="7" fillId="0" borderId="23" xfId="9" applyNumberFormat="1" applyFont="1" applyBorder="1" applyAlignment="1">
      <alignment horizontal="right" vertical="center"/>
    </xf>
    <xf numFmtId="172" fontId="7" fillId="0" borderId="23" xfId="9" applyNumberFormat="1" applyFont="1" applyBorder="1" applyAlignment="1">
      <alignment horizontal="right" vertical="center"/>
    </xf>
    <xf numFmtId="0" fontId="7" fillId="0" borderId="22" xfId="9" applyFont="1" applyBorder="1" applyAlignment="1">
      <alignment horizontal="left" vertical="top"/>
    </xf>
    <xf numFmtId="0" fontId="7" fillId="0" borderId="9" xfId="9" applyFont="1" applyBorder="1" applyAlignment="1">
      <alignment horizontal="left" vertical="top"/>
    </xf>
    <xf numFmtId="176" fontId="7" fillId="0" borderId="24" xfId="9" applyNumberFormat="1" applyFont="1" applyBorder="1" applyAlignment="1">
      <alignment horizontal="right" vertical="center"/>
    </xf>
    <xf numFmtId="0" fontId="7" fillId="0" borderId="20" xfId="9" applyFont="1" applyBorder="1" applyAlignment="1">
      <alignment horizontal="left" wrapText="1"/>
    </xf>
    <xf numFmtId="0" fontId="7" fillId="0" borderId="24" xfId="9" applyFont="1" applyBorder="1" applyAlignment="1">
      <alignment horizontal="left" wrapText="1"/>
    </xf>
    <xf numFmtId="0" fontId="7" fillId="0" borderId="12" xfId="9" applyFont="1" applyBorder="1" applyAlignment="1">
      <alignment horizontal="center" wrapText="1"/>
    </xf>
    <xf numFmtId="0" fontId="7" fillId="0" borderId="20" xfId="9" applyFont="1" applyBorder="1" applyAlignment="1">
      <alignment horizontal="left" vertical="top" wrapText="1"/>
    </xf>
    <xf numFmtId="171" fontId="7" fillId="0" borderId="14" xfId="9" applyNumberFormat="1" applyFont="1" applyBorder="1" applyAlignment="1">
      <alignment horizontal="right" vertical="center"/>
    </xf>
    <xf numFmtId="0" fontId="7" fillId="0" borderId="23" xfId="9" applyFont="1" applyBorder="1" applyAlignment="1">
      <alignment horizontal="left" vertical="top" wrapText="1"/>
    </xf>
    <xf numFmtId="165" fontId="7" fillId="0" borderId="29" xfId="9" applyNumberFormat="1" applyFont="1" applyBorder="1" applyAlignment="1">
      <alignment horizontal="right" vertical="center"/>
    </xf>
    <xf numFmtId="165" fontId="7" fillId="0" borderId="1" xfId="9" applyNumberFormat="1" applyFont="1" applyBorder="1" applyAlignment="1">
      <alignment horizontal="right" vertical="center"/>
    </xf>
    <xf numFmtId="171" fontId="7" fillId="0" borderId="1" xfId="9" applyNumberFormat="1" applyFont="1" applyBorder="1" applyAlignment="1">
      <alignment horizontal="right" vertical="center"/>
    </xf>
    <xf numFmtId="171" fontId="7" fillId="0" borderId="30" xfId="9" applyNumberFormat="1" applyFont="1" applyBorder="1" applyAlignment="1">
      <alignment horizontal="right" vertical="center"/>
    </xf>
    <xf numFmtId="165" fontId="7" fillId="0" borderId="30" xfId="9" applyNumberFormat="1" applyFont="1" applyBorder="1" applyAlignment="1">
      <alignment horizontal="right" vertical="center"/>
    </xf>
    <xf numFmtId="171" fontId="7" fillId="0" borderId="29" xfId="9" applyNumberFormat="1" applyFont="1" applyBorder="1" applyAlignment="1">
      <alignment horizontal="right" vertical="center"/>
    </xf>
    <xf numFmtId="0" fontId="7" fillId="0" borderId="24" xfId="9" applyFont="1" applyBorder="1" applyAlignment="1">
      <alignment horizontal="left" vertical="top" wrapText="1"/>
    </xf>
  </cellXfs>
  <cellStyles count="10">
    <cellStyle name="Normal" xfId="0" builtinId="0"/>
    <cellStyle name="Normal_Common" xfId="1" xr:uid="{00000000-0005-0000-0000-000001000000}"/>
    <cellStyle name="Normal_Common_1" xfId="5" xr:uid="{B9E5745E-CBDE-440D-AF90-136A8D7315C5}"/>
    <cellStyle name="Normal_Composite" xfId="4" xr:uid="{8F44DA5B-D511-41EC-9F38-8B9F667976D2}"/>
    <cellStyle name="Normal_Composite_1" xfId="9" xr:uid="{C08C456E-ACBB-4C1F-B5F3-E81F0802469E}"/>
    <cellStyle name="Normal_Refugee" xfId="8" xr:uid="{1D909679-BE64-4985-88C6-9593B8EF8372}"/>
    <cellStyle name="Normal_Rural" xfId="3" xr:uid="{EE000338-8BD4-4032-A8F7-324A5FFB29F0}"/>
    <cellStyle name="Normal_Rural_1" xfId="7" xr:uid="{2DAD1E1C-94E4-4709-8C07-B172113BF9FC}"/>
    <cellStyle name="Normal_Urban" xfId="2" xr:uid="{8457067D-AB85-457C-BD5A-9E373EDCBE95}"/>
    <cellStyle name="Normal_Urban_1" xfId="6" xr:uid="{B55F2C92-4D36-4355-88B9-60D064A0A4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58</xdr:row>
      <xdr:rowOff>45720</xdr:rowOff>
    </xdr:from>
    <xdr:to>
      <xdr:col>4</xdr:col>
      <xdr:colOff>62865</xdr:colOff>
      <xdr:row>84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CBB794-48F4-B9D6-D7A5-31F87B2D7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1194054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5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2.6640625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41</v>
      </c>
      <c r="B1" s="2" t="s">
        <v>93</v>
      </c>
    </row>
    <row r="2" spans="1:12" s="7" customFormat="1" x14ac:dyDescent="0.3"/>
    <row r="3" spans="1:12" s="7" customFormat="1" x14ac:dyDescent="0.3"/>
    <row r="4" spans="1:12" ht="15" thickBot="1" x14ac:dyDescent="0.3">
      <c r="H4" s="15" t="s">
        <v>6</v>
      </c>
      <c r="I4" s="15"/>
      <c r="J4" s="36"/>
    </row>
    <row r="5" spans="1:12" ht="15.6" thickTop="1" thickBot="1" x14ac:dyDescent="0.3">
      <c r="B5" s="15" t="s">
        <v>0</v>
      </c>
      <c r="C5" s="15"/>
      <c r="D5" s="15"/>
      <c r="E5" s="15"/>
      <c r="F5" s="15"/>
      <c r="G5" s="4"/>
      <c r="H5" s="37" t="s">
        <v>45</v>
      </c>
      <c r="I5" s="38" t="s">
        <v>4</v>
      </c>
      <c r="J5" s="36"/>
      <c r="K5" s="13" t="s">
        <v>8</v>
      </c>
      <c r="L5" s="13"/>
    </row>
    <row r="6" spans="1:12" ht="15.6" thickTop="1" thickBot="1" x14ac:dyDescent="0.3">
      <c r="B6" s="16" t="s">
        <v>45</v>
      </c>
      <c r="C6" s="17" t="s">
        <v>1</v>
      </c>
      <c r="D6" s="18" t="s">
        <v>171</v>
      </c>
      <c r="E6" s="18" t="s">
        <v>172</v>
      </c>
      <c r="F6" s="19" t="s">
        <v>2</v>
      </c>
      <c r="G6" s="8"/>
      <c r="H6" s="39"/>
      <c r="I6" s="40" t="s">
        <v>5</v>
      </c>
      <c r="J6" s="36"/>
      <c r="K6" s="1" t="s">
        <v>9</v>
      </c>
      <c r="L6" s="1" t="s">
        <v>10</v>
      </c>
    </row>
    <row r="7" spans="1:12" ht="15" thickTop="1" x14ac:dyDescent="0.25">
      <c r="B7" s="20" t="s">
        <v>65</v>
      </c>
      <c r="C7" s="21">
        <v>1.9761080718990735E-2</v>
      </c>
      <c r="D7" s="22">
        <v>0.13918600241584508</v>
      </c>
      <c r="E7" s="23">
        <v>8957</v>
      </c>
      <c r="F7" s="24">
        <v>0</v>
      </c>
      <c r="G7" s="8"/>
      <c r="H7" s="20" t="s">
        <v>65</v>
      </c>
      <c r="I7" s="41">
        <v>3.8937842915791727E-2</v>
      </c>
      <c r="J7" s="36"/>
      <c r="K7" s="11">
        <f>((1-C7)/D7)*I7</f>
        <v>0.27422577268132137</v>
      </c>
      <c r="L7" s="11">
        <f>((0-C7)/D7)*I7</f>
        <v>-5.5282416588375728E-3</v>
      </c>
    </row>
    <row r="8" spans="1:12" x14ac:dyDescent="0.25">
      <c r="B8" s="25" t="s">
        <v>66</v>
      </c>
      <c r="C8" s="26">
        <v>4.1866696438539693E-2</v>
      </c>
      <c r="D8" s="27">
        <v>0.20029566935537754</v>
      </c>
      <c r="E8" s="28">
        <v>8957</v>
      </c>
      <c r="F8" s="29">
        <v>0</v>
      </c>
      <c r="G8" s="8"/>
      <c r="H8" s="25" t="s">
        <v>66</v>
      </c>
      <c r="I8" s="42">
        <v>3.9248509400850368E-2</v>
      </c>
      <c r="J8" s="36"/>
      <c r="K8" s="11">
        <f t="shared" ref="K8:K18" si="0">((1-C8)/D8)*I8</f>
        <v>0.1877489617879757</v>
      </c>
      <c r="L8" s="11">
        <f t="shared" ref="L8:L71" si="1">((0-C8)/D8)*I8</f>
        <v>-8.2038989362026218E-3</v>
      </c>
    </row>
    <row r="9" spans="1:12" x14ac:dyDescent="0.25">
      <c r="B9" s="25" t="s">
        <v>67</v>
      </c>
      <c r="C9" s="26">
        <v>3.9522161437981471E-2</v>
      </c>
      <c r="D9" s="27">
        <v>0.19484455011744062</v>
      </c>
      <c r="E9" s="28">
        <v>8957</v>
      </c>
      <c r="F9" s="29">
        <v>0</v>
      </c>
      <c r="G9" s="8"/>
      <c r="H9" s="25" t="s">
        <v>67</v>
      </c>
      <c r="I9" s="42">
        <v>2.560679439782847E-2</v>
      </c>
      <c r="J9" s="36"/>
      <c r="K9" s="11">
        <f t="shared" si="0"/>
        <v>0.12622759282158033</v>
      </c>
      <c r="L9" s="11">
        <f t="shared" si="1"/>
        <v>-5.1940680993652726E-3</v>
      </c>
    </row>
    <row r="10" spans="1:12" x14ac:dyDescent="0.25">
      <c r="B10" s="25" t="s">
        <v>68</v>
      </c>
      <c r="C10" s="26">
        <v>0.10840683264485877</v>
      </c>
      <c r="D10" s="27">
        <v>0.31091089312503112</v>
      </c>
      <c r="E10" s="28">
        <v>8957</v>
      </c>
      <c r="F10" s="29">
        <v>0</v>
      </c>
      <c r="G10" s="8"/>
      <c r="H10" s="25" t="s">
        <v>68</v>
      </c>
      <c r="I10" s="42">
        <v>1.4913063251753168E-2</v>
      </c>
      <c r="J10" s="36"/>
      <c r="K10" s="11">
        <f t="shared" si="0"/>
        <v>4.2765903651536263E-2</v>
      </c>
      <c r="L10" s="11">
        <f t="shared" si="1"/>
        <v>-5.1998112253495762E-3</v>
      </c>
    </row>
    <row r="11" spans="1:12" x14ac:dyDescent="0.25">
      <c r="B11" s="25" t="s">
        <v>47</v>
      </c>
      <c r="C11" s="26">
        <v>0.45350005582226188</v>
      </c>
      <c r="D11" s="27">
        <v>0.4978608520552314</v>
      </c>
      <c r="E11" s="28">
        <v>8957</v>
      </c>
      <c r="F11" s="29">
        <v>0</v>
      </c>
      <c r="G11" s="8"/>
      <c r="H11" s="25" t="s">
        <v>47</v>
      </c>
      <c r="I11" s="42">
        <v>-3.8972954994880599E-2</v>
      </c>
      <c r="J11" s="36"/>
      <c r="K11" s="11">
        <f t="shared" si="0"/>
        <v>-4.278046293702345E-2</v>
      </c>
      <c r="L11" s="11">
        <f t="shared" si="1"/>
        <v>3.5500355556729167E-2</v>
      </c>
    </row>
    <row r="12" spans="1:12" x14ac:dyDescent="0.25">
      <c r="B12" s="25" t="s">
        <v>69</v>
      </c>
      <c r="C12" s="26">
        <v>5.8278441442447246E-2</v>
      </c>
      <c r="D12" s="27">
        <v>0.23428229269755596</v>
      </c>
      <c r="E12" s="28">
        <v>8957</v>
      </c>
      <c r="F12" s="29">
        <v>0</v>
      </c>
      <c r="G12" s="8"/>
      <c r="H12" s="25" t="s">
        <v>69</v>
      </c>
      <c r="I12" s="42">
        <v>-1.940445980559323E-3</v>
      </c>
      <c r="J12" s="36"/>
      <c r="K12" s="11">
        <f t="shared" si="0"/>
        <v>-7.7998204305951271E-3</v>
      </c>
      <c r="L12" s="11">
        <f t="shared" si="1"/>
        <v>4.8269191046480803E-4</v>
      </c>
    </row>
    <row r="13" spans="1:12" x14ac:dyDescent="0.25">
      <c r="B13" s="25" t="s">
        <v>70</v>
      </c>
      <c r="C13" s="26">
        <v>9.6572513118231548E-2</v>
      </c>
      <c r="D13" s="27">
        <v>0.29539127353957573</v>
      </c>
      <c r="E13" s="28">
        <v>8957</v>
      </c>
      <c r="F13" s="29">
        <v>0</v>
      </c>
      <c r="G13" s="8"/>
      <c r="H13" s="25" t="s">
        <v>70</v>
      </c>
      <c r="I13" s="42">
        <v>-1.1251030790916963E-2</v>
      </c>
      <c r="J13" s="36"/>
      <c r="K13" s="11">
        <f t="shared" si="0"/>
        <v>-3.4410259824096318E-2</v>
      </c>
      <c r="L13" s="11">
        <f t="shared" si="1"/>
        <v>3.6783087923681797E-3</v>
      </c>
    </row>
    <row r="14" spans="1:12" x14ac:dyDescent="0.25">
      <c r="B14" s="25" t="s">
        <v>71</v>
      </c>
      <c r="C14" s="26">
        <v>5.5152394775036286E-2</v>
      </c>
      <c r="D14" s="27">
        <v>0.2282902245810163</v>
      </c>
      <c r="E14" s="28">
        <v>8957</v>
      </c>
      <c r="F14" s="29">
        <v>0</v>
      </c>
      <c r="G14" s="8"/>
      <c r="H14" s="25" t="s">
        <v>71</v>
      </c>
      <c r="I14" s="42">
        <v>6.6410994832310291E-3</v>
      </c>
      <c r="J14" s="36"/>
      <c r="K14" s="11">
        <f t="shared" si="0"/>
        <v>2.7486183231488971E-2</v>
      </c>
      <c r="L14" s="11">
        <f t="shared" si="1"/>
        <v>-1.6044162254939798E-3</v>
      </c>
    </row>
    <row r="15" spans="1:12" x14ac:dyDescent="0.25">
      <c r="B15" s="25" t="s">
        <v>72</v>
      </c>
      <c r="C15" s="26">
        <v>3.7512560008931564E-2</v>
      </c>
      <c r="D15" s="27">
        <v>0.19002473330383968</v>
      </c>
      <c r="E15" s="28">
        <v>8957</v>
      </c>
      <c r="F15" s="29">
        <v>0</v>
      </c>
      <c r="G15" s="8"/>
      <c r="H15" s="25" t="s">
        <v>72</v>
      </c>
      <c r="I15" s="42">
        <v>-6.3968934275881314E-3</v>
      </c>
      <c r="J15" s="36"/>
      <c r="K15" s="11">
        <f t="shared" si="0"/>
        <v>-3.2400674754114143E-2</v>
      </c>
      <c r="L15" s="11">
        <f t="shared" si="1"/>
        <v>1.2628032382997741E-3</v>
      </c>
    </row>
    <row r="16" spans="1:12" x14ac:dyDescent="0.25">
      <c r="B16" s="25" t="s">
        <v>48</v>
      </c>
      <c r="C16" s="26">
        <v>7.1452495255107731E-3</v>
      </c>
      <c r="D16" s="27">
        <v>8.4231746100738622E-2</v>
      </c>
      <c r="E16" s="28">
        <v>8957</v>
      </c>
      <c r="F16" s="29">
        <v>0</v>
      </c>
      <c r="G16" s="8"/>
      <c r="H16" s="25" t="s">
        <v>48</v>
      </c>
      <c r="I16" s="42">
        <v>9.5660490679980708E-3</v>
      </c>
      <c r="J16" s="36"/>
      <c r="K16" s="11">
        <f t="shared" si="0"/>
        <v>0.11275674196608707</v>
      </c>
      <c r="L16" s="11">
        <f t="shared" si="1"/>
        <v>-8.1147323578427649E-4</v>
      </c>
    </row>
    <row r="17" spans="2:12" x14ac:dyDescent="0.25">
      <c r="B17" s="25" t="s">
        <v>73</v>
      </c>
      <c r="C17" s="26">
        <v>6.5870269063302428E-3</v>
      </c>
      <c r="D17" s="27">
        <v>8.0897272054034713E-2</v>
      </c>
      <c r="E17" s="28">
        <v>8957</v>
      </c>
      <c r="F17" s="29">
        <v>0</v>
      </c>
      <c r="G17" s="8"/>
      <c r="H17" s="25" t="s">
        <v>73</v>
      </c>
      <c r="I17" s="42">
        <v>9.9230857188023686E-4</v>
      </c>
      <c r="J17" s="36"/>
      <c r="K17" s="11">
        <f t="shared" si="0"/>
        <v>1.2185481458008133E-2</v>
      </c>
      <c r="L17" s="11">
        <f t="shared" si="1"/>
        <v>-8.0798314904751602E-5</v>
      </c>
    </row>
    <row r="18" spans="2:12" x14ac:dyDescent="0.25">
      <c r="B18" s="25" t="s">
        <v>94</v>
      </c>
      <c r="C18" s="26">
        <v>5.5822261918052913E-3</v>
      </c>
      <c r="D18" s="27">
        <v>7.4509628624425561E-2</v>
      </c>
      <c r="E18" s="28">
        <v>8957</v>
      </c>
      <c r="F18" s="29">
        <v>0</v>
      </c>
      <c r="G18" s="8"/>
      <c r="H18" s="25" t="s">
        <v>94</v>
      </c>
      <c r="I18" s="42">
        <v>6.3482545028890431E-3</v>
      </c>
      <c r="J18" s="36"/>
      <c r="K18" s="11">
        <f t="shared" si="0"/>
        <v>8.4724850021079268E-2</v>
      </c>
      <c r="L18" s="11">
        <f t="shared" si="1"/>
        <v>-4.7560822960075928E-4</v>
      </c>
    </row>
    <row r="19" spans="2:12" ht="22.8" x14ac:dyDescent="0.25">
      <c r="B19" s="25" t="s">
        <v>49</v>
      </c>
      <c r="C19" s="26">
        <v>6.408395668192475E-2</v>
      </c>
      <c r="D19" s="27">
        <v>0.24491610819191262</v>
      </c>
      <c r="E19" s="28">
        <v>8957</v>
      </c>
      <c r="F19" s="29">
        <v>0</v>
      </c>
      <c r="G19" s="8"/>
      <c r="H19" s="25" t="s">
        <v>49</v>
      </c>
      <c r="I19" s="42">
        <v>-8.2707498669329534E-3</v>
      </c>
      <c r="J19" s="36"/>
      <c r="K19" s="11">
        <f>((1-C19)/D19)*I19</f>
        <v>-3.1605628343023759E-2</v>
      </c>
      <c r="L19" s="11">
        <f t="shared" si="1"/>
        <v>2.1640976582244587E-3</v>
      </c>
    </row>
    <row r="20" spans="2:12" x14ac:dyDescent="0.25">
      <c r="B20" s="25" t="s">
        <v>50</v>
      </c>
      <c r="C20" s="26">
        <v>4.8007145249525512E-3</v>
      </c>
      <c r="D20" s="27">
        <v>6.912453345225783E-2</v>
      </c>
      <c r="E20" s="28">
        <v>8957</v>
      </c>
      <c r="F20" s="29">
        <v>0</v>
      </c>
      <c r="G20" s="8"/>
      <c r="H20" s="25" t="s">
        <v>50</v>
      </c>
      <c r="I20" s="42">
        <v>9.213015438127501E-3</v>
      </c>
      <c r="J20" s="36"/>
      <c r="K20" s="11">
        <f t="shared" ref="K20:K83" si="2">((1-C20)/D20)*I20</f>
        <v>0.13264156621653969</v>
      </c>
      <c r="L20" s="11">
        <f t="shared" si="1"/>
        <v>-6.3984601158976963E-4</v>
      </c>
    </row>
    <row r="21" spans="2:12" x14ac:dyDescent="0.25">
      <c r="B21" s="25" t="s">
        <v>95</v>
      </c>
      <c r="C21" s="26">
        <v>7.8151166685274092E-4</v>
      </c>
      <c r="D21" s="27">
        <v>2.7946164305888227E-2</v>
      </c>
      <c r="E21" s="28">
        <v>8957</v>
      </c>
      <c r="F21" s="29">
        <v>0</v>
      </c>
      <c r="G21" s="8"/>
      <c r="H21" s="25" t="s">
        <v>95</v>
      </c>
      <c r="I21" s="42">
        <v>2.2301921449888805E-3</v>
      </c>
      <c r="J21" s="36"/>
      <c r="K21" s="11">
        <f t="shared" si="2"/>
        <v>7.9740790164134143E-2</v>
      </c>
      <c r="L21" s="11">
        <f t="shared" si="1"/>
        <v>-6.2367098452395414E-5</v>
      </c>
    </row>
    <row r="22" spans="2:12" x14ac:dyDescent="0.25">
      <c r="B22" s="25" t="s">
        <v>96</v>
      </c>
      <c r="C22" s="26">
        <v>4.4657809534442338E-4</v>
      </c>
      <c r="D22" s="27">
        <v>2.1128854787872273E-2</v>
      </c>
      <c r="E22" s="28">
        <v>8957</v>
      </c>
      <c r="F22" s="29">
        <v>0</v>
      </c>
      <c r="G22" s="8"/>
      <c r="H22" s="25" t="s">
        <v>96</v>
      </c>
      <c r="I22" s="42">
        <v>-2.783747887905932E-3</v>
      </c>
      <c r="J22" s="36"/>
      <c r="K22" s="11">
        <f t="shared" si="2"/>
        <v>-0.1316921695478431</v>
      </c>
      <c r="L22" s="11">
        <f t="shared" si="1"/>
        <v>5.8837113614584211E-5</v>
      </c>
    </row>
    <row r="23" spans="2:12" x14ac:dyDescent="0.25">
      <c r="B23" s="25" t="s">
        <v>74</v>
      </c>
      <c r="C23" s="26">
        <v>2.5678240482304342E-3</v>
      </c>
      <c r="D23" s="27">
        <v>5.061142467028578E-2</v>
      </c>
      <c r="E23" s="28">
        <v>8957</v>
      </c>
      <c r="F23" s="29">
        <v>0</v>
      </c>
      <c r="G23" s="8"/>
      <c r="H23" s="25" t="s">
        <v>74</v>
      </c>
      <c r="I23" s="42">
        <v>1.5079483096080117E-2</v>
      </c>
      <c r="J23" s="36"/>
      <c r="K23" s="11">
        <f t="shared" si="2"/>
        <v>0.29718115494151709</v>
      </c>
      <c r="L23" s="11">
        <f t="shared" si="1"/>
        <v>-7.650734904471561E-4</v>
      </c>
    </row>
    <row r="24" spans="2:12" x14ac:dyDescent="0.25">
      <c r="B24" s="25" t="s">
        <v>75</v>
      </c>
      <c r="C24" s="26">
        <v>1.0941163335938373E-2</v>
      </c>
      <c r="D24" s="27">
        <v>0.10403202666393045</v>
      </c>
      <c r="E24" s="28">
        <v>8957</v>
      </c>
      <c r="F24" s="29">
        <v>0</v>
      </c>
      <c r="G24" s="8"/>
      <c r="H24" s="25" t="s">
        <v>75</v>
      </c>
      <c r="I24" s="42">
        <v>3.4659768704977313E-2</v>
      </c>
      <c r="J24" s="36"/>
      <c r="K24" s="11">
        <f t="shared" si="2"/>
        <v>0.32951920301554521</v>
      </c>
      <c r="L24" s="11">
        <f t="shared" si="1"/>
        <v>-3.6452062191583059E-3</v>
      </c>
    </row>
    <row r="25" spans="2:12" x14ac:dyDescent="0.25">
      <c r="B25" s="25" t="s">
        <v>76</v>
      </c>
      <c r="C25" s="26">
        <v>2.2328904767221166E-3</v>
      </c>
      <c r="D25" s="27">
        <v>4.7203320200710698E-2</v>
      </c>
      <c r="E25" s="28">
        <v>8957</v>
      </c>
      <c r="F25" s="29">
        <v>0</v>
      </c>
      <c r="G25" s="8"/>
      <c r="H25" s="25" t="s">
        <v>76</v>
      </c>
      <c r="I25" s="42">
        <v>1.1096789476236451E-2</v>
      </c>
      <c r="J25" s="36"/>
      <c r="K25" s="11">
        <f t="shared" si="2"/>
        <v>0.23456001640592372</v>
      </c>
      <c r="L25" s="11">
        <f t="shared" si="1"/>
        <v>-5.2491891329511855E-4</v>
      </c>
    </row>
    <row r="26" spans="2:12" x14ac:dyDescent="0.25">
      <c r="B26" s="25" t="s">
        <v>97</v>
      </c>
      <c r="C26" s="26">
        <v>6.6986714301663498E-4</v>
      </c>
      <c r="D26" s="27">
        <v>2.5874566011301104E-2</v>
      </c>
      <c r="E26" s="28">
        <v>8957</v>
      </c>
      <c r="F26" s="29">
        <v>0</v>
      </c>
      <c r="G26" s="8"/>
      <c r="H26" s="25" t="s">
        <v>97</v>
      </c>
      <c r="I26" s="42">
        <v>7.9138395880906966E-3</v>
      </c>
      <c r="J26" s="36"/>
      <c r="K26" s="11">
        <f t="shared" si="2"/>
        <v>0.30564912136193345</v>
      </c>
      <c r="L26" s="11">
        <f t="shared" si="1"/>
        <v>-2.0488154710888179E-4</v>
      </c>
    </row>
    <row r="27" spans="2:12" x14ac:dyDescent="0.25">
      <c r="B27" s="25" t="s">
        <v>77</v>
      </c>
      <c r="C27" s="26">
        <v>5.2919504298314157E-2</v>
      </c>
      <c r="D27" s="27">
        <v>0.22388529764858012</v>
      </c>
      <c r="E27" s="28">
        <v>8957</v>
      </c>
      <c r="F27" s="29">
        <v>0</v>
      </c>
      <c r="G27" s="8"/>
      <c r="H27" s="25" t="s">
        <v>77</v>
      </c>
      <c r="I27" s="42">
        <v>3.1080983522217567E-2</v>
      </c>
      <c r="J27" s="36"/>
      <c r="K27" s="11">
        <f t="shared" si="2"/>
        <v>0.13147890276976582</v>
      </c>
      <c r="L27" s="11">
        <f t="shared" si="1"/>
        <v>-7.3465754936778236E-3</v>
      </c>
    </row>
    <row r="28" spans="2:12" x14ac:dyDescent="0.25">
      <c r="B28" s="25" t="s">
        <v>78</v>
      </c>
      <c r="C28" s="26">
        <v>0.15429273194149826</v>
      </c>
      <c r="D28" s="27">
        <v>0.36124929693996377</v>
      </c>
      <c r="E28" s="28">
        <v>8957</v>
      </c>
      <c r="F28" s="29">
        <v>0</v>
      </c>
      <c r="G28" s="8"/>
      <c r="H28" s="25" t="s">
        <v>78</v>
      </c>
      <c r="I28" s="42">
        <v>7.5558577530806656E-3</v>
      </c>
      <c r="J28" s="36"/>
      <c r="K28" s="11">
        <f t="shared" si="2"/>
        <v>1.7688737036513774E-2</v>
      </c>
      <c r="L28" s="11">
        <f t="shared" si="1"/>
        <v>-3.2271728824372322E-3</v>
      </c>
    </row>
    <row r="29" spans="2:12" x14ac:dyDescent="0.25">
      <c r="B29" s="25" t="s">
        <v>79</v>
      </c>
      <c r="C29" s="26">
        <v>0.35034051579770015</v>
      </c>
      <c r="D29" s="27">
        <v>0.47710318815410696</v>
      </c>
      <c r="E29" s="28">
        <v>8957</v>
      </c>
      <c r="F29" s="29">
        <v>0</v>
      </c>
      <c r="G29" s="8"/>
      <c r="H29" s="25" t="s">
        <v>79</v>
      </c>
      <c r="I29" s="42">
        <v>-3.0061723351517147E-2</v>
      </c>
      <c r="J29" s="36"/>
      <c r="K29" s="11">
        <f t="shared" si="2"/>
        <v>-4.0934297174452336E-2</v>
      </c>
      <c r="L29" s="11">
        <f t="shared" si="1"/>
        <v>2.2074553107652765E-2</v>
      </c>
    </row>
    <row r="30" spans="2:12" x14ac:dyDescent="0.25">
      <c r="B30" s="25" t="s">
        <v>80</v>
      </c>
      <c r="C30" s="26">
        <v>9.1548509545606779E-3</v>
      </c>
      <c r="D30" s="27">
        <v>9.5247322815618193E-2</v>
      </c>
      <c r="E30" s="28">
        <v>8957</v>
      </c>
      <c r="F30" s="29">
        <v>0</v>
      </c>
      <c r="G30" s="8"/>
      <c r="H30" s="25" t="s">
        <v>80</v>
      </c>
      <c r="I30" s="42">
        <v>1.5568093582121609E-4</v>
      </c>
      <c r="J30" s="36"/>
      <c r="K30" s="11">
        <f t="shared" si="2"/>
        <v>1.6195279352461992E-3</v>
      </c>
      <c r="L30" s="11">
        <f t="shared" si="1"/>
        <v>-1.4963525711570515E-5</v>
      </c>
    </row>
    <row r="31" spans="2:12" x14ac:dyDescent="0.25">
      <c r="B31" s="25" t="s">
        <v>98</v>
      </c>
      <c r="C31" s="26">
        <v>4.3541364296081275E-3</v>
      </c>
      <c r="D31" s="27">
        <v>6.5845743814444593E-2</v>
      </c>
      <c r="E31" s="28">
        <v>8957</v>
      </c>
      <c r="F31" s="29">
        <v>0</v>
      </c>
      <c r="G31" s="8"/>
      <c r="H31" s="25" t="s">
        <v>98</v>
      </c>
      <c r="I31" s="42">
        <v>-5.0913477295600846E-3</v>
      </c>
      <c r="J31" s="36"/>
      <c r="K31" s="11">
        <f t="shared" si="2"/>
        <v>-7.6985679153691589E-2</v>
      </c>
      <c r="L31" s="11">
        <f t="shared" si="1"/>
        <v>3.3667206626978826E-4</v>
      </c>
    </row>
    <row r="32" spans="2:12" x14ac:dyDescent="0.25">
      <c r="B32" s="25" t="s">
        <v>81</v>
      </c>
      <c r="C32" s="26">
        <v>8.0049123590487881E-2</v>
      </c>
      <c r="D32" s="27">
        <v>0.27138438415733601</v>
      </c>
      <c r="E32" s="28">
        <v>8957</v>
      </c>
      <c r="F32" s="29">
        <v>0</v>
      </c>
      <c r="G32" s="8"/>
      <c r="H32" s="25" t="s">
        <v>81</v>
      </c>
      <c r="I32" s="42">
        <v>-3.627400533112779E-2</v>
      </c>
      <c r="J32" s="36"/>
      <c r="K32" s="11">
        <f t="shared" si="2"/>
        <v>-0.12296323938781895</v>
      </c>
      <c r="L32" s="11">
        <f t="shared" si="1"/>
        <v>1.0699592553527449E-2</v>
      </c>
    </row>
    <row r="33" spans="2:12" x14ac:dyDescent="0.25">
      <c r="B33" s="25" t="s">
        <v>99</v>
      </c>
      <c r="C33" s="26">
        <v>1.5630233337054818E-3</v>
      </c>
      <c r="D33" s="27">
        <v>3.9506386084548255E-2</v>
      </c>
      <c r="E33" s="28">
        <v>8957</v>
      </c>
      <c r="F33" s="29">
        <v>0</v>
      </c>
      <c r="G33" s="8"/>
      <c r="H33" s="25" t="s">
        <v>99</v>
      </c>
      <c r="I33" s="42">
        <v>-1.8401843377756238E-3</v>
      </c>
      <c r="J33" s="36"/>
      <c r="K33" s="11">
        <f t="shared" si="2"/>
        <v>-4.6506609913276008E-2</v>
      </c>
      <c r="L33" s="11">
        <f t="shared" si="1"/>
        <v>7.2804711929538653E-5</v>
      </c>
    </row>
    <row r="34" spans="2:12" x14ac:dyDescent="0.25">
      <c r="B34" s="25" t="s">
        <v>82</v>
      </c>
      <c r="C34" s="26">
        <v>2.0096014290499052E-3</v>
      </c>
      <c r="D34" s="27">
        <v>4.478601194866582E-2</v>
      </c>
      <c r="E34" s="28">
        <v>8957</v>
      </c>
      <c r="F34" s="29">
        <v>0</v>
      </c>
      <c r="G34" s="8"/>
      <c r="H34" s="25" t="s">
        <v>82</v>
      </c>
      <c r="I34" s="42">
        <v>1.0481610931911344E-2</v>
      </c>
      <c r="J34" s="36"/>
      <c r="K34" s="11">
        <f t="shared" si="2"/>
        <v>0.23356728175738922</v>
      </c>
      <c r="L34" s="11">
        <f t="shared" si="1"/>
        <v>-4.7032230357232419E-4</v>
      </c>
    </row>
    <row r="35" spans="2:12" x14ac:dyDescent="0.25">
      <c r="B35" s="25" t="s">
        <v>83</v>
      </c>
      <c r="C35" s="26">
        <v>4.1308473819359152E-3</v>
      </c>
      <c r="D35" s="27">
        <v>6.4142363649331499E-2</v>
      </c>
      <c r="E35" s="28">
        <v>8957</v>
      </c>
      <c r="F35" s="29">
        <v>0</v>
      </c>
      <c r="G35" s="8"/>
      <c r="H35" s="25" t="s">
        <v>83</v>
      </c>
      <c r="I35" s="42">
        <v>1.2242203025465139E-2</v>
      </c>
      <c r="J35" s="36"/>
      <c r="K35" s="11">
        <f t="shared" si="2"/>
        <v>0.1900714544883369</v>
      </c>
      <c r="L35" s="11">
        <f t="shared" si="1"/>
        <v>-7.8841298386417768E-4</v>
      </c>
    </row>
    <row r="36" spans="2:12" x14ac:dyDescent="0.25">
      <c r="B36" s="25" t="s">
        <v>84</v>
      </c>
      <c r="C36" s="26">
        <v>3.3493357150831747E-3</v>
      </c>
      <c r="D36" s="27">
        <v>5.7779671074876963E-2</v>
      </c>
      <c r="E36" s="28">
        <v>8957</v>
      </c>
      <c r="F36" s="29">
        <v>0</v>
      </c>
      <c r="G36" s="8"/>
      <c r="H36" s="25" t="s">
        <v>84</v>
      </c>
      <c r="I36" s="42">
        <v>1.1342873124363348E-2</v>
      </c>
      <c r="J36" s="36"/>
      <c r="K36" s="11">
        <f t="shared" si="2"/>
        <v>0.19565500848293521</v>
      </c>
      <c r="L36" s="11">
        <f t="shared" si="1"/>
        <v>-6.5751655141571151E-4</v>
      </c>
    </row>
    <row r="37" spans="2:12" ht="22.8" x14ac:dyDescent="0.25">
      <c r="B37" s="25" t="s">
        <v>100</v>
      </c>
      <c r="C37" s="26">
        <v>2.0096014290499052E-3</v>
      </c>
      <c r="D37" s="27">
        <v>4.4786011948665536E-2</v>
      </c>
      <c r="E37" s="28">
        <v>8957</v>
      </c>
      <c r="F37" s="29">
        <v>0</v>
      </c>
      <c r="G37" s="8"/>
      <c r="H37" s="25" t="s">
        <v>100</v>
      </c>
      <c r="I37" s="42">
        <v>7.4968869592157992E-3</v>
      </c>
      <c r="J37" s="36"/>
      <c r="K37" s="11">
        <f t="shared" si="2"/>
        <v>0.16705709838699012</v>
      </c>
      <c r="L37" s="11">
        <f t="shared" si="1"/>
        <v>-3.3639420192032915E-4</v>
      </c>
    </row>
    <row r="38" spans="2:12" x14ac:dyDescent="0.25">
      <c r="B38" s="25" t="s">
        <v>85</v>
      </c>
      <c r="C38" s="26">
        <v>6.5758624539466348E-2</v>
      </c>
      <c r="D38" s="27">
        <v>0.24787353110290031</v>
      </c>
      <c r="E38" s="28">
        <v>8957</v>
      </c>
      <c r="F38" s="29">
        <v>0</v>
      </c>
      <c r="G38" s="8"/>
      <c r="H38" s="25" t="s">
        <v>85</v>
      </c>
      <c r="I38" s="42">
        <v>3.7366049368601835E-2</v>
      </c>
      <c r="J38" s="36"/>
      <c r="K38" s="11">
        <f t="shared" si="2"/>
        <v>0.14083355008630175</v>
      </c>
      <c r="L38" s="11">
        <f t="shared" si="1"/>
        <v>-9.9128777486653611E-3</v>
      </c>
    </row>
    <row r="39" spans="2:12" x14ac:dyDescent="0.25">
      <c r="B39" s="25" t="s">
        <v>86</v>
      </c>
      <c r="C39" s="26">
        <v>9.2999888355476165E-2</v>
      </c>
      <c r="D39" s="27">
        <v>0.29044849369542391</v>
      </c>
      <c r="E39" s="28">
        <v>8957</v>
      </c>
      <c r="F39" s="29">
        <v>0</v>
      </c>
      <c r="G39" s="8"/>
      <c r="H39" s="25" t="s">
        <v>86</v>
      </c>
      <c r="I39" s="42">
        <v>1.7700978263410706E-2</v>
      </c>
      <c r="J39" s="36"/>
      <c r="K39" s="11">
        <f t="shared" si="2"/>
        <v>5.5275856510264794E-2</v>
      </c>
      <c r="L39" s="11">
        <f t="shared" si="1"/>
        <v>-5.667748458031828E-3</v>
      </c>
    </row>
    <row r="40" spans="2:12" x14ac:dyDescent="0.25">
      <c r="B40" s="25" t="s">
        <v>87</v>
      </c>
      <c r="C40" s="26">
        <v>0.15507424360835101</v>
      </c>
      <c r="D40" s="27">
        <v>0.3619956526965924</v>
      </c>
      <c r="E40" s="28">
        <v>8957</v>
      </c>
      <c r="F40" s="29">
        <v>0</v>
      </c>
      <c r="G40" s="8"/>
      <c r="H40" s="25" t="s">
        <v>87</v>
      </c>
      <c r="I40" s="42">
        <v>-1.8549120079563192E-2</v>
      </c>
      <c r="J40" s="36"/>
      <c r="K40" s="11">
        <f t="shared" si="2"/>
        <v>-4.3295076050983712E-2</v>
      </c>
      <c r="L40" s="11">
        <f t="shared" si="1"/>
        <v>7.9462025151712957E-3</v>
      </c>
    </row>
    <row r="41" spans="2:12" x14ac:dyDescent="0.25">
      <c r="B41" s="25" t="s">
        <v>88</v>
      </c>
      <c r="C41" s="26">
        <v>2.3445350005582228E-3</v>
      </c>
      <c r="D41" s="27">
        <v>4.8366303622964686E-2</v>
      </c>
      <c r="E41" s="28">
        <v>8957</v>
      </c>
      <c r="F41" s="29">
        <v>0</v>
      </c>
      <c r="G41" s="8"/>
      <c r="H41" s="25" t="s">
        <v>88</v>
      </c>
      <c r="I41" s="42">
        <v>6.4755580459312202E-4</v>
      </c>
      <c r="J41" s="36"/>
      <c r="K41" s="11">
        <f t="shared" si="2"/>
        <v>1.3357183389091889E-2</v>
      </c>
      <c r="L41" s="11">
        <f t="shared" si="1"/>
        <v>-3.1389978868725348E-5</v>
      </c>
    </row>
    <row r="42" spans="2:12" x14ac:dyDescent="0.25">
      <c r="B42" s="25" t="s">
        <v>101</v>
      </c>
      <c r="C42" s="26">
        <v>1.8979569052137992E-3</v>
      </c>
      <c r="D42" s="27">
        <v>4.3526614648272122E-2</v>
      </c>
      <c r="E42" s="28">
        <v>8957</v>
      </c>
      <c r="F42" s="29">
        <v>0</v>
      </c>
      <c r="G42" s="8"/>
      <c r="H42" s="25" t="s">
        <v>101</v>
      </c>
      <c r="I42" s="42">
        <v>-1.9426093558225306E-3</v>
      </c>
      <c r="J42" s="36"/>
      <c r="K42" s="11">
        <f t="shared" si="2"/>
        <v>-4.4545673552824391E-2</v>
      </c>
      <c r="L42" s="11">
        <f t="shared" si="1"/>
        <v>8.4706538075840569E-5</v>
      </c>
    </row>
    <row r="43" spans="2:12" x14ac:dyDescent="0.25">
      <c r="B43" s="25" t="s">
        <v>89</v>
      </c>
      <c r="C43" s="26">
        <v>1.33973428603327E-3</v>
      </c>
      <c r="D43" s="27">
        <v>3.6579895958868638E-2</v>
      </c>
      <c r="E43" s="28">
        <v>8957</v>
      </c>
      <c r="F43" s="29">
        <v>0</v>
      </c>
      <c r="G43" s="8"/>
      <c r="H43" s="25" t="s">
        <v>89</v>
      </c>
      <c r="I43" s="42">
        <v>-2.3760731653287063E-3</v>
      </c>
      <c r="J43" s="36"/>
      <c r="K43" s="11">
        <f t="shared" si="2"/>
        <v>-6.4868688016803802E-2</v>
      </c>
      <c r="L43" s="11">
        <f t="shared" si="1"/>
        <v>8.7023393650267802E-5</v>
      </c>
    </row>
    <row r="44" spans="2:12" x14ac:dyDescent="0.25">
      <c r="B44" s="25" t="s">
        <v>102</v>
      </c>
      <c r="C44" s="26">
        <v>7.5918276208551969E-3</v>
      </c>
      <c r="D44" s="27">
        <v>8.6804567963924079E-2</v>
      </c>
      <c r="E44" s="28">
        <v>8957</v>
      </c>
      <c r="F44" s="29">
        <v>0</v>
      </c>
      <c r="G44" s="8"/>
      <c r="H44" s="25" t="s">
        <v>102</v>
      </c>
      <c r="I44" s="42">
        <v>1.3310659381159192E-2</v>
      </c>
      <c r="J44" s="36"/>
      <c r="K44" s="11">
        <f t="shared" si="2"/>
        <v>0.15217640568302138</v>
      </c>
      <c r="L44" s="11">
        <f t="shared" si="1"/>
        <v>-1.1641349517882162E-3</v>
      </c>
    </row>
    <row r="45" spans="2:12" x14ac:dyDescent="0.25">
      <c r="B45" s="25" t="s">
        <v>103</v>
      </c>
      <c r="C45" s="26">
        <v>4.6890700011164455E-3</v>
      </c>
      <c r="D45" s="27">
        <v>6.8319863407634629E-2</v>
      </c>
      <c r="E45" s="28">
        <v>8957</v>
      </c>
      <c r="F45" s="29">
        <v>0</v>
      </c>
      <c r="G45" s="8"/>
      <c r="H45" s="25" t="s">
        <v>103</v>
      </c>
      <c r="I45" s="42">
        <v>1.3663986499785686E-2</v>
      </c>
      <c r="J45" s="36"/>
      <c r="K45" s="11">
        <f t="shared" si="2"/>
        <v>0.19906238730966366</v>
      </c>
      <c r="L45" s="11">
        <f t="shared" si="1"/>
        <v>-9.3781494862657023E-4</v>
      </c>
    </row>
    <row r="46" spans="2:12" x14ac:dyDescent="0.25">
      <c r="B46" s="25" t="s">
        <v>104</v>
      </c>
      <c r="C46" s="26">
        <v>5.5822261918052926E-4</v>
      </c>
      <c r="D46" s="27">
        <v>2.3621458493318426E-2</v>
      </c>
      <c r="E46" s="28">
        <v>8957</v>
      </c>
      <c r="F46" s="29">
        <v>0</v>
      </c>
      <c r="G46" s="8"/>
      <c r="H46" s="25" t="s">
        <v>104</v>
      </c>
      <c r="I46" s="42">
        <v>4.4760326401131235E-3</v>
      </c>
      <c r="J46" s="36"/>
      <c r="K46" s="11">
        <f t="shared" si="2"/>
        <v>0.18938432691252355</v>
      </c>
      <c r="L46" s="11">
        <f t="shared" si="1"/>
        <v>-1.0577766248465345E-4</v>
      </c>
    </row>
    <row r="47" spans="2:12" x14ac:dyDescent="0.25">
      <c r="B47" s="25" t="s">
        <v>105</v>
      </c>
      <c r="C47" s="26">
        <v>2.9027576197387518E-3</v>
      </c>
      <c r="D47" s="27">
        <v>5.3801996155304184E-2</v>
      </c>
      <c r="E47" s="28">
        <v>8957</v>
      </c>
      <c r="F47" s="29">
        <v>0</v>
      </c>
      <c r="G47" s="8"/>
      <c r="H47" s="25" t="s">
        <v>105</v>
      </c>
      <c r="I47" s="42">
        <v>9.4790417688521179E-3</v>
      </c>
      <c r="J47" s="36"/>
      <c r="K47" s="11">
        <f t="shared" si="2"/>
        <v>0.1756724115002555</v>
      </c>
      <c r="L47" s="11">
        <f t="shared" si="1"/>
        <v>-5.1141895633262152E-4</v>
      </c>
    </row>
    <row r="48" spans="2:12" x14ac:dyDescent="0.25">
      <c r="B48" s="25" t="s">
        <v>106</v>
      </c>
      <c r="C48" s="26">
        <v>0.20866361504968178</v>
      </c>
      <c r="D48" s="27">
        <v>0.40637611636704385</v>
      </c>
      <c r="E48" s="28">
        <v>8957</v>
      </c>
      <c r="F48" s="29">
        <v>0</v>
      </c>
      <c r="G48" s="8"/>
      <c r="H48" s="25" t="s">
        <v>106</v>
      </c>
      <c r="I48" s="42">
        <v>7.199486363912086E-2</v>
      </c>
      <c r="J48" s="36"/>
      <c r="K48" s="11">
        <f t="shared" si="2"/>
        <v>0.14019562871090355</v>
      </c>
      <c r="L48" s="11">
        <f t="shared" si="1"/>
        <v>-3.6967498597725544E-2</v>
      </c>
    </row>
    <row r="49" spans="2:12" x14ac:dyDescent="0.25">
      <c r="B49" s="25" t="s">
        <v>107</v>
      </c>
      <c r="C49" s="26">
        <v>0.76085742994306127</v>
      </c>
      <c r="D49" s="27">
        <v>0.42658377560867239</v>
      </c>
      <c r="E49" s="28">
        <v>8957</v>
      </c>
      <c r="F49" s="29">
        <v>0</v>
      </c>
      <c r="G49" s="8"/>
      <c r="H49" s="25" t="s">
        <v>107</v>
      </c>
      <c r="I49" s="42">
        <v>-7.6929904855874101E-2</v>
      </c>
      <c r="J49" s="36"/>
      <c r="K49" s="11">
        <f t="shared" si="2"/>
        <v>-4.3126851543332553E-2</v>
      </c>
      <c r="L49" s="11">
        <f t="shared" si="1"/>
        <v>0.1372126485844124</v>
      </c>
    </row>
    <row r="50" spans="2:12" x14ac:dyDescent="0.25">
      <c r="B50" s="25" t="s">
        <v>108</v>
      </c>
      <c r="C50" s="26">
        <v>6.698671430166352E-4</v>
      </c>
      <c r="D50" s="27">
        <v>2.5874566011299668E-2</v>
      </c>
      <c r="E50" s="28">
        <v>8957</v>
      </c>
      <c r="F50" s="29">
        <v>0</v>
      </c>
      <c r="G50" s="8"/>
      <c r="H50" s="25" t="s">
        <v>108</v>
      </c>
      <c r="I50" s="42">
        <v>-1.6937509362240099E-3</v>
      </c>
      <c r="J50" s="36"/>
      <c r="K50" s="11">
        <f t="shared" si="2"/>
        <v>-6.5416221759398721E-2</v>
      </c>
      <c r="L50" s="11">
        <f t="shared" si="1"/>
        <v>4.3849550950328721E-5</v>
      </c>
    </row>
    <row r="51" spans="2:12" x14ac:dyDescent="0.25">
      <c r="B51" s="25" t="s">
        <v>109</v>
      </c>
      <c r="C51" s="26">
        <v>8.9315619068884675E-4</v>
      </c>
      <c r="D51" s="27">
        <v>2.9874037235827253E-2</v>
      </c>
      <c r="E51" s="28">
        <v>8957</v>
      </c>
      <c r="F51" s="29">
        <v>0</v>
      </c>
      <c r="G51" s="8"/>
      <c r="H51" s="25" t="s">
        <v>109</v>
      </c>
      <c r="I51" s="42">
        <v>-1.4110535777132497E-4</v>
      </c>
      <c r="J51" s="36"/>
      <c r="K51" s="11">
        <f t="shared" si="2"/>
        <v>-4.7191254243473604E-3</v>
      </c>
      <c r="L51" s="11">
        <f t="shared" si="1"/>
        <v>4.2186840311519604E-6</v>
      </c>
    </row>
    <row r="52" spans="2:12" x14ac:dyDescent="0.25">
      <c r="B52" s="25" t="s">
        <v>110</v>
      </c>
      <c r="C52" s="26">
        <v>1.3062409288824385E-2</v>
      </c>
      <c r="D52" s="27">
        <v>0.11354832543921803</v>
      </c>
      <c r="E52" s="28">
        <v>8957</v>
      </c>
      <c r="F52" s="29">
        <v>0</v>
      </c>
      <c r="G52" s="8"/>
      <c r="H52" s="25" t="s">
        <v>110</v>
      </c>
      <c r="I52" s="42">
        <v>7.7858558599570313E-3</v>
      </c>
      <c r="J52" s="36"/>
      <c r="K52" s="11">
        <f t="shared" si="2"/>
        <v>6.7672982356430947E-2</v>
      </c>
      <c r="L52" s="11">
        <f t="shared" si="1"/>
        <v>-8.9567182530570389E-4</v>
      </c>
    </row>
    <row r="53" spans="2:12" x14ac:dyDescent="0.25">
      <c r="B53" s="25" t="s">
        <v>111</v>
      </c>
      <c r="C53" s="26">
        <v>0.37557217818466004</v>
      </c>
      <c r="D53" s="27">
        <v>0.4842973288183951</v>
      </c>
      <c r="E53" s="28">
        <v>8957</v>
      </c>
      <c r="F53" s="29">
        <v>0</v>
      </c>
      <c r="G53" s="8"/>
      <c r="H53" s="25" t="s">
        <v>111</v>
      </c>
      <c r="I53" s="42">
        <v>7.6183996514789201E-2</v>
      </c>
      <c r="J53" s="36"/>
      <c r="K53" s="11">
        <f t="shared" si="2"/>
        <v>9.8227688178631062E-2</v>
      </c>
      <c r="L53" s="11">
        <f t="shared" si="1"/>
        <v>-5.9080626324497572E-2</v>
      </c>
    </row>
    <row r="54" spans="2:12" x14ac:dyDescent="0.25">
      <c r="B54" s="25" t="s">
        <v>112</v>
      </c>
      <c r="C54" s="26">
        <v>0.52004019202858098</v>
      </c>
      <c r="D54" s="27">
        <v>0.49962612032239223</v>
      </c>
      <c r="E54" s="28">
        <v>8957</v>
      </c>
      <c r="F54" s="29">
        <v>0</v>
      </c>
      <c r="G54" s="8"/>
      <c r="H54" s="25" t="s">
        <v>112</v>
      </c>
      <c r="I54" s="42">
        <v>4.7413471389945901E-2</v>
      </c>
      <c r="J54" s="36"/>
      <c r="K54" s="11">
        <f t="shared" si="2"/>
        <v>4.5547179576785828E-2</v>
      </c>
      <c r="L54" s="11">
        <f t="shared" si="1"/>
        <v>-4.9350723998294578E-2</v>
      </c>
    </row>
    <row r="55" spans="2:12" x14ac:dyDescent="0.25">
      <c r="B55" s="25" t="s">
        <v>113</v>
      </c>
      <c r="C55" s="26">
        <v>0.15853522384727031</v>
      </c>
      <c r="D55" s="27">
        <v>0.3652625109303172</v>
      </c>
      <c r="E55" s="28">
        <v>8957</v>
      </c>
      <c r="F55" s="29">
        <v>0</v>
      </c>
      <c r="G55" s="8"/>
      <c r="H55" s="25" t="s">
        <v>113</v>
      </c>
      <c r="I55" s="42">
        <v>8.6728552963690517E-2</v>
      </c>
      <c r="J55" s="36"/>
      <c r="K55" s="11">
        <f t="shared" si="2"/>
        <v>0.1997988302160156</v>
      </c>
      <c r="L55" s="11">
        <f t="shared" si="1"/>
        <v>-3.764287367742368E-2</v>
      </c>
    </row>
    <row r="56" spans="2:12" x14ac:dyDescent="0.25">
      <c r="B56" s="25" t="s">
        <v>114</v>
      </c>
      <c r="C56" s="26">
        <v>1.0048007145249525E-2</v>
      </c>
      <c r="D56" s="27">
        <v>9.9740439916440285E-2</v>
      </c>
      <c r="E56" s="28">
        <v>8957</v>
      </c>
      <c r="F56" s="29">
        <v>0</v>
      </c>
      <c r="G56" s="8"/>
      <c r="H56" s="25" t="s">
        <v>114</v>
      </c>
      <c r="I56" s="42">
        <v>1.7402748428997486E-2</v>
      </c>
      <c r="J56" s="36"/>
      <c r="K56" s="11">
        <f t="shared" si="2"/>
        <v>0.17272718571192361</v>
      </c>
      <c r="L56" s="11">
        <f t="shared" si="1"/>
        <v>-1.7531799609871574E-3</v>
      </c>
    </row>
    <row r="57" spans="2:12" x14ac:dyDescent="0.25">
      <c r="B57" s="25" t="s">
        <v>115</v>
      </c>
      <c r="C57" s="26">
        <v>3.1260466674109637E-2</v>
      </c>
      <c r="D57" s="27">
        <v>0.17403054684149619</v>
      </c>
      <c r="E57" s="28">
        <v>8957</v>
      </c>
      <c r="F57" s="29">
        <v>0</v>
      </c>
      <c r="G57" s="8"/>
      <c r="H57" s="25" t="s">
        <v>115</v>
      </c>
      <c r="I57" s="42">
        <v>4.755911341331874E-2</v>
      </c>
      <c r="J57" s="36"/>
      <c r="K57" s="11">
        <f t="shared" si="2"/>
        <v>0.26473739334608526</v>
      </c>
      <c r="L57" s="11">
        <f t="shared" si="1"/>
        <v>-8.5428685187165926E-3</v>
      </c>
    </row>
    <row r="58" spans="2:12" x14ac:dyDescent="0.25">
      <c r="B58" s="25" t="s">
        <v>116</v>
      </c>
      <c r="C58" s="26">
        <v>4.2089985486211901E-2</v>
      </c>
      <c r="D58" s="27">
        <v>0.20080567830924143</v>
      </c>
      <c r="E58" s="28">
        <v>8957</v>
      </c>
      <c r="F58" s="29">
        <v>0</v>
      </c>
      <c r="G58" s="8"/>
      <c r="H58" s="25" t="s">
        <v>116</v>
      </c>
      <c r="I58" s="42">
        <v>5.8221739589016053E-2</v>
      </c>
      <c r="J58" s="36"/>
      <c r="K58" s="11">
        <f t="shared" si="2"/>
        <v>0.2777371032747617</v>
      </c>
      <c r="L58" s="11">
        <f t="shared" si="1"/>
        <v>-1.2203599992375892E-2</v>
      </c>
    </row>
    <row r="59" spans="2:12" x14ac:dyDescent="0.25">
      <c r="B59" s="25" t="s">
        <v>117</v>
      </c>
      <c r="C59" s="26">
        <v>9.6349224070559333E-2</v>
      </c>
      <c r="D59" s="27">
        <v>0.29508604274810168</v>
      </c>
      <c r="E59" s="28">
        <v>8957</v>
      </c>
      <c r="F59" s="29">
        <v>0</v>
      </c>
      <c r="G59" s="8"/>
      <c r="H59" s="25" t="s">
        <v>117</v>
      </c>
      <c r="I59" s="42">
        <v>6.7963014207831934E-2</v>
      </c>
      <c r="J59" s="36"/>
      <c r="K59" s="11">
        <f t="shared" si="2"/>
        <v>0.20812516224577013</v>
      </c>
      <c r="L59" s="11">
        <f t="shared" si="1"/>
        <v>-2.2190760442068153E-2</v>
      </c>
    </row>
    <row r="60" spans="2:12" x14ac:dyDescent="0.25">
      <c r="B60" s="25" t="s">
        <v>118</v>
      </c>
      <c r="C60" s="26">
        <v>0.65055264039298877</v>
      </c>
      <c r="D60" s="27">
        <v>0.47682206942413147</v>
      </c>
      <c r="E60" s="28">
        <v>8957</v>
      </c>
      <c r="F60" s="29">
        <v>0</v>
      </c>
      <c r="G60" s="8"/>
      <c r="H60" s="25" t="s">
        <v>118</v>
      </c>
      <c r="I60" s="42">
        <v>3.9640668726821746E-2</v>
      </c>
      <c r="J60" s="36"/>
      <c r="K60" s="11">
        <f t="shared" si="2"/>
        <v>2.9051354599366266E-2</v>
      </c>
      <c r="L60" s="11">
        <f t="shared" si="1"/>
        <v>-5.408378378610456E-2</v>
      </c>
    </row>
    <row r="61" spans="2:12" x14ac:dyDescent="0.25">
      <c r="B61" s="25" t="s">
        <v>119</v>
      </c>
      <c r="C61" s="26">
        <v>0.81266048900301446</v>
      </c>
      <c r="D61" s="27">
        <v>0.39020560946534782</v>
      </c>
      <c r="E61" s="28">
        <v>8957</v>
      </c>
      <c r="F61" s="29">
        <v>0</v>
      </c>
      <c r="G61" s="8"/>
      <c r="H61" s="25" t="s">
        <v>119</v>
      </c>
      <c r="I61" s="42">
        <v>2.5261537754451412E-2</v>
      </c>
      <c r="J61" s="36"/>
      <c r="K61" s="11">
        <f t="shared" si="2"/>
        <v>1.212818066976324E-2</v>
      </c>
      <c r="L61" s="11">
        <f t="shared" si="1"/>
        <v>-5.2610862392852599E-2</v>
      </c>
    </row>
    <row r="62" spans="2:12" x14ac:dyDescent="0.25">
      <c r="B62" s="25" t="s">
        <v>120</v>
      </c>
      <c r="C62" s="26">
        <v>0.20732388076364852</v>
      </c>
      <c r="D62" s="27">
        <v>0.40541218409835073</v>
      </c>
      <c r="E62" s="28">
        <v>8957</v>
      </c>
      <c r="F62" s="29">
        <v>0</v>
      </c>
      <c r="G62" s="8"/>
      <c r="H62" s="25" t="s">
        <v>120</v>
      </c>
      <c r="I62" s="42">
        <v>7.3419035220724641E-2</v>
      </c>
      <c r="J62" s="36"/>
      <c r="K62" s="11">
        <f t="shared" si="2"/>
        <v>0.14355147230287146</v>
      </c>
      <c r="L62" s="11">
        <f t="shared" si="1"/>
        <v>-3.7545786488229899E-2</v>
      </c>
    </row>
    <row r="63" spans="2:12" x14ac:dyDescent="0.25">
      <c r="B63" s="25" t="s">
        <v>121</v>
      </c>
      <c r="C63" s="26">
        <v>0.76900748018309706</v>
      </c>
      <c r="D63" s="27">
        <v>0.42149117403830949</v>
      </c>
      <c r="E63" s="28">
        <v>8957</v>
      </c>
      <c r="F63" s="29">
        <v>0</v>
      </c>
      <c r="G63" s="8"/>
      <c r="H63" s="25" t="s">
        <v>121</v>
      </c>
      <c r="I63" s="42">
        <v>5.1486820938608339E-2</v>
      </c>
      <c r="J63" s="36"/>
      <c r="K63" s="11">
        <f t="shared" si="2"/>
        <v>2.8216653724971844E-2</v>
      </c>
      <c r="L63" s="11">
        <f t="shared" si="1"/>
        <v>-9.3937317959210287E-2</v>
      </c>
    </row>
    <row r="64" spans="2:12" x14ac:dyDescent="0.25">
      <c r="B64" s="25" t="s">
        <v>122</v>
      </c>
      <c r="C64" s="26">
        <v>0.19872725242826839</v>
      </c>
      <c r="D64" s="27">
        <v>0.39906454520712309</v>
      </c>
      <c r="E64" s="28">
        <v>8957</v>
      </c>
      <c r="F64" s="29">
        <v>0</v>
      </c>
      <c r="G64" s="8"/>
      <c r="H64" s="25" t="s">
        <v>122</v>
      </c>
      <c r="I64" s="42">
        <v>6.9209244150454166E-2</v>
      </c>
      <c r="J64" s="36"/>
      <c r="K64" s="11">
        <f t="shared" si="2"/>
        <v>0.13896368866598913</v>
      </c>
      <c r="L64" s="11">
        <f t="shared" si="1"/>
        <v>-3.4465008475053738E-2</v>
      </c>
    </row>
    <row r="65" spans="2:12" x14ac:dyDescent="0.25">
      <c r="B65" s="25" t="s">
        <v>123</v>
      </c>
      <c r="C65" s="26">
        <v>0.10550407502512001</v>
      </c>
      <c r="D65" s="27">
        <v>0.30721898147642623</v>
      </c>
      <c r="E65" s="28">
        <v>8957</v>
      </c>
      <c r="F65" s="29">
        <v>0</v>
      </c>
      <c r="G65" s="8"/>
      <c r="H65" s="25" t="s">
        <v>123</v>
      </c>
      <c r="I65" s="42">
        <v>5.9076653587922801E-2</v>
      </c>
      <c r="J65" s="36"/>
      <c r="K65" s="11">
        <f t="shared" si="2"/>
        <v>0.17200703433620498</v>
      </c>
      <c r="L65" s="11">
        <f t="shared" si="1"/>
        <v>-2.0287899082340702E-2</v>
      </c>
    </row>
    <row r="66" spans="2:12" x14ac:dyDescent="0.25">
      <c r="B66" s="25" t="s">
        <v>124</v>
      </c>
      <c r="C66" s="26">
        <v>0.21558557552752039</v>
      </c>
      <c r="D66" s="27">
        <v>0.41125091767775707</v>
      </c>
      <c r="E66" s="28">
        <v>8957</v>
      </c>
      <c r="F66" s="29">
        <v>0</v>
      </c>
      <c r="G66" s="8"/>
      <c r="H66" s="25" t="s">
        <v>124</v>
      </c>
      <c r="I66" s="42">
        <v>6.3998138694323525E-2</v>
      </c>
      <c r="J66" s="36"/>
      <c r="K66" s="11">
        <f t="shared" si="2"/>
        <v>0.12206918203293504</v>
      </c>
      <c r="L66" s="11">
        <f t="shared" si="1"/>
        <v>-3.3549045047765104E-2</v>
      </c>
    </row>
    <row r="67" spans="2:12" x14ac:dyDescent="0.25">
      <c r="B67" s="25" t="s">
        <v>125</v>
      </c>
      <c r="C67" s="26">
        <v>0.73763536898515125</v>
      </c>
      <c r="D67" s="27">
        <v>0.43994436048325797</v>
      </c>
      <c r="E67" s="28">
        <v>8957</v>
      </c>
      <c r="F67" s="29">
        <v>0</v>
      </c>
      <c r="G67" s="8"/>
      <c r="H67" s="25" t="s">
        <v>125</v>
      </c>
      <c r="I67" s="42">
        <v>5.3272238311683491E-2</v>
      </c>
      <c r="J67" s="36"/>
      <c r="K67" s="11">
        <f t="shared" si="2"/>
        <v>3.1769360863330834E-2</v>
      </c>
      <c r="L67" s="11">
        <f t="shared" si="1"/>
        <v>-8.9319220095330554E-2</v>
      </c>
    </row>
    <row r="68" spans="2:12" x14ac:dyDescent="0.25">
      <c r="B68" s="25" t="s">
        <v>126</v>
      </c>
      <c r="C68" s="26">
        <v>0.29507647649882773</v>
      </c>
      <c r="D68" s="27">
        <v>0.45610259249284352</v>
      </c>
      <c r="E68" s="28">
        <v>8957</v>
      </c>
      <c r="F68" s="29">
        <v>0</v>
      </c>
      <c r="G68" s="8"/>
      <c r="H68" s="25" t="s">
        <v>126</v>
      </c>
      <c r="I68" s="42">
        <v>-7.4371599742684255E-4</v>
      </c>
      <c r="J68" s="36"/>
      <c r="K68" s="11">
        <f t="shared" si="2"/>
        <v>-1.1494407399110422E-3</v>
      </c>
      <c r="L68" s="11">
        <f t="shared" si="1"/>
        <v>4.8114853905367191E-4</v>
      </c>
    </row>
    <row r="69" spans="2:12" x14ac:dyDescent="0.25">
      <c r="B69" s="25" t="s">
        <v>127</v>
      </c>
      <c r="C69" s="26">
        <v>0.1052807859774478</v>
      </c>
      <c r="D69" s="27">
        <v>0.30693201169979789</v>
      </c>
      <c r="E69" s="28">
        <v>8957</v>
      </c>
      <c r="F69" s="29">
        <v>0</v>
      </c>
      <c r="G69" s="8"/>
      <c r="H69" s="25" t="s">
        <v>127</v>
      </c>
      <c r="I69" s="42">
        <v>2.952131303647542E-2</v>
      </c>
      <c r="J69" s="36"/>
      <c r="K69" s="11">
        <f t="shared" si="2"/>
        <v>8.6055820149327236E-2</v>
      </c>
      <c r="L69" s="11">
        <f t="shared" si="1"/>
        <v>-1.0126109109160918E-2</v>
      </c>
    </row>
    <row r="70" spans="2:12" x14ac:dyDescent="0.25">
      <c r="B70" s="25" t="s">
        <v>128</v>
      </c>
      <c r="C70" s="26">
        <v>6.2520933348219274E-3</v>
      </c>
      <c r="D70" s="27">
        <v>7.8827015604758369E-2</v>
      </c>
      <c r="E70" s="28">
        <v>8957</v>
      </c>
      <c r="F70" s="29">
        <v>0</v>
      </c>
      <c r="G70" s="8"/>
      <c r="H70" s="25" t="s">
        <v>128</v>
      </c>
      <c r="I70" s="42">
        <v>9.7362045080750699E-3</v>
      </c>
      <c r="J70" s="36"/>
      <c r="K70" s="11">
        <f t="shared" si="2"/>
        <v>0.12274133143992354</v>
      </c>
      <c r="L70" s="11">
        <f t="shared" si="1"/>
        <v>-7.7221824071853926E-4</v>
      </c>
    </row>
    <row r="71" spans="2:12" x14ac:dyDescent="0.25">
      <c r="B71" s="25" t="s">
        <v>129</v>
      </c>
      <c r="C71" s="26">
        <v>2.6571396672993186E-2</v>
      </c>
      <c r="D71" s="27">
        <v>0.16083608301559854</v>
      </c>
      <c r="E71" s="28">
        <v>8957</v>
      </c>
      <c r="F71" s="29">
        <v>0</v>
      </c>
      <c r="G71" s="8"/>
      <c r="H71" s="25" t="s">
        <v>129</v>
      </c>
      <c r="I71" s="42">
        <v>4.2351985394575992E-2</v>
      </c>
      <c r="J71" s="36"/>
      <c r="K71" s="11">
        <f t="shared" si="2"/>
        <v>0.25632702076417496</v>
      </c>
      <c r="L71" s="11">
        <f t="shared" si="1"/>
        <v>-6.9968839249769047E-3</v>
      </c>
    </row>
    <row r="72" spans="2:12" x14ac:dyDescent="0.25">
      <c r="B72" s="25" t="s">
        <v>130</v>
      </c>
      <c r="C72" s="26">
        <v>2.5678240482304342E-3</v>
      </c>
      <c r="D72" s="27">
        <v>5.0611424670288035E-2</v>
      </c>
      <c r="E72" s="28">
        <v>8957</v>
      </c>
      <c r="F72" s="29">
        <v>0</v>
      </c>
      <c r="G72" s="8"/>
      <c r="H72" s="25" t="s">
        <v>130</v>
      </c>
      <c r="I72" s="42">
        <v>4.7872126449257325E-3</v>
      </c>
      <c r="J72" s="36"/>
      <c r="K72" s="11">
        <f t="shared" si="2"/>
        <v>9.4344704901683313E-2</v>
      </c>
      <c r="L72" s="11">
        <f t="shared" ref="L72:L113" si="3">((0-C72)/D72)*I72</f>
        <v>-2.428842861807383E-4</v>
      </c>
    </row>
    <row r="73" spans="2:12" x14ac:dyDescent="0.25">
      <c r="B73" s="25" t="s">
        <v>131</v>
      </c>
      <c r="C73" s="26">
        <v>7.9267611923635149E-3</v>
      </c>
      <c r="D73" s="27">
        <v>8.8683739839110515E-2</v>
      </c>
      <c r="E73" s="28">
        <v>8957</v>
      </c>
      <c r="F73" s="29">
        <v>0</v>
      </c>
      <c r="G73" s="8"/>
      <c r="H73" s="25" t="s">
        <v>131</v>
      </c>
      <c r="I73" s="42">
        <v>-1.1962435057865867E-3</v>
      </c>
      <c r="J73" s="36"/>
      <c r="K73" s="11">
        <f t="shared" si="2"/>
        <v>-1.3381947709256686E-2</v>
      </c>
      <c r="L73" s="11">
        <f t="shared" si="3"/>
        <v>1.069230573213172E-4</v>
      </c>
    </row>
    <row r="74" spans="2:12" x14ac:dyDescent="0.25">
      <c r="B74" s="25" t="s">
        <v>132</v>
      </c>
      <c r="C74" s="26">
        <v>0.30892039745450484</v>
      </c>
      <c r="D74" s="27">
        <v>0.4620740449147171</v>
      </c>
      <c r="E74" s="28">
        <v>8957</v>
      </c>
      <c r="F74" s="29">
        <v>0</v>
      </c>
      <c r="G74" s="8"/>
      <c r="H74" s="25" t="s">
        <v>132</v>
      </c>
      <c r="I74" s="42">
        <v>6.2884874895511561E-2</v>
      </c>
      <c r="J74" s="36"/>
      <c r="K74" s="11">
        <f t="shared" si="2"/>
        <v>9.4050844939655168E-2</v>
      </c>
      <c r="L74" s="11">
        <f t="shared" si="3"/>
        <v>-4.2041791267855545E-2</v>
      </c>
    </row>
    <row r="75" spans="2:12" x14ac:dyDescent="0.25">
      <c r="B75" s="25" t="s">
        <v>133</v>
      </c>
      <c r="C75" s="26">
        <v>0.44601987272524285</v>
      </c>
      <c r="D75" s="27">
        <v>0.49710535578954512</v>
      </c>
      <c r="E75" s="28">
        <v>8957</v>
      </c>
      <c r="F75" s="29">
        <v>0</v>
      </c>
      <c r="G75" s="8"/>
      <c r="H75" s="25" t="s">
        <v>133</v>
      </c>
      <c r="I75" s="42">
        <v>-4.7503050818017985E-2</v>
      </c>
      <c r="J75" s="36"/>
      <c r="K75" s="11">
        <f t="shared" si="2"/>
        <v>-5.2937965426479758E-2</v>
      </c>
      <c r="L75" s="11">
        <f t="shared" si="3"/>
        <v>4.2621356686575303E-2</v>
      </c>
    </row>
    <row r="76" spans="2:12" x14ac:dyDescent="0.25">
      <c r="B76" s="25" t="s">
        <v>134</v>
      </c>
      <c r="C76" s="26">
        <v>0.23947750362844702</v>
      </c>
      <c r="D76" s="27">
        <v>0.42678843090199015</v>
      </c>
      <c r="E76" s="28">
        <v>8957</v>
      </c>
      <c r="F76" s="29">
        <v>0</v>
      </c>
      <c r="G76" s="8"/>
      <c r="H76" s="25" t="s">
        <v>134</v>
      </c>
      <c r="I76" s="42">
        <v>-4.3759860908666383E-2</v>
      </c>
      <c r="J76" s="36"/>
      <c r="K76" s="11">
        <f t="shared" si="2"/>
        <v>-7.7978586694102694E-2</v>
      </c>
      <c r="L76" s="11">
        <f t="shared" si="3"/>
        <v>2.4554325962837676E-2</v>
      </c>
    </row>
    <row r="77" spans="2:12" x14ac:dyDescent="0.25">
      <c r="B77" s="25" t="s">
        <v>135</v>
      </c>
      <c r="C77" s="26">
        <v>4.4657809534442338E-4</v>
      </c>
      <c r="D77" s="27">
        <v>2.1128854787872582E-2</v>
      </c>
      <c r="E77" s="28">
        <v>8957</v>
      </c>
      <c r="F77" s="29">
        <v>0</v>
      </c>
      <c r="G77" s="8"/>
      <c r="H77" s="25" t="s">
        <v>135</v>
      </c>
      <c r="I77" s="42">
        <v>3.8780204030623543E-4</v>
      </c>
      <c r="J77" s="36"/>
      <c r="K77" s="11">
        <f t="shared" si="2"/>
        <v>1.8345947298203488E-2</v>
      </c>
      <c r="L77" s="11">
        <f t="shared" si="3"/>
        <v>-8.1965586052511945E-6</v>
      </c>
    </row>
    <row r="78" spans="2:12" x14ac:dyDescent="0.25">
      <c r="B78" s="25" t="s">
        <v>136</v>
      </c>
      <c r="C78" s="26">
        <v>1.4960366194038182E-2</v>
      </c>
      <c r="D78" s="27">
        <v>0.12140098466074069</v>
      </c>
      <c r="E78" s="28">
        <v>8957</v>
      </c>
      <c r="F78" s="29">
        <v>0</v>
      </c>
      <c r="G78" s="8"/>
      <c r="H78" s="25" t="s">
        <v>136</v>
      </c>
      <c r="I78" s="42">
        <v>8.7318899399094138E-3</v>
      </c>
      <c r="J78" s="36"/>
      <c r="K78" s="11">
        <f t="shared" si="2"/>
        <v>7.0849982748318288E-2</v>
      </c>
      <c r="L78" s="11">
        <f t="shared" si="3"/>
        <v>-1.0760396337158166E-3</v>
      </c>
    </row>
    <row r="79" spans="2:12" x14ac:dyDescent="0.25">
      <c r="B79" s="25" t="s">
        <v>137</v>
      </c>
      <c r="C79" s="26">
        <v>1.3174053812660489E-2</v>
      </c>
      <c r="D79" s="27">
        <v>0.11402609225648941</v>
      </c>
      <c r="E79" s="28">
        <v>8957</v>
      </c>
      <c r="F79" s="29">
        <v>0</v>
      </c>
      <c r="G79" s="8"/>
      <c r="H79" s="25" t="s">
        <v>137</v>
      </c>
      <c r="I79" s="42">
        <v>3.2797222633183291E-2</v>
      </c>
      <c r="J79" s="36"/>
      <c r="K79" s="11">
        <f t="shared" si="2"/>
        <v>0.28383986170907277</v>
      </c>
      <c r="L79" s="11">
        <f t="shared" si="3"/>
        <v>-3.7892412808768626E-3</v>
      </c>
    </row>
    <row r="80" spans="2:12" x14ac:dyDescent="0.25">
      <c r="B80" s="25" t="s">
        <v>138</v>
      </c>
      <c r="C80" s="26">
        <v>0.27174277101708155</v>
      </c>
      <c r="D80" s="27">
        <v>0.44488283197170653</v>
      </c>
      <c r="E80" s="28">
        <v>8957</v>
      </c>
      <c r="F80" s="29">
        <v>0</v>
      </c>
      <c r="G80" s="8"/>
      <c r="H80" s="25" t="s">
        <v>138</v>
      </c>
      <c r="I80" s="42">
        <v>7.994144173878108E-2</v>
      </c>
      <c r="J80" s="36"/>
      <c r="K80" s="11">
        <f t="shared" si="2"/>
        <v>0.13086127100828798</v>
      </c>
      <c r="L80" s="11">
        <f t="shared" si="3"/>
        <v>-4.8829730742629592E-2</v>
      </c>
    </row>
    <row r="81" spans="2:12" x14ac:dyDescent="0.25">
      <c r="B81" s="25" t="s">
        <v>139</v>
      </c>
      <c r="C81" s="26">
        <v>1.1834319526627217E-2</v>
      </c>
      <c r="D81" s="27">
        <v>0.10814607785202976</v>
      </c>
      <c r="E81" s="28">
        <v>8957</v>
      </c>
      <c r="F81" s="29">
        <v>0</v>
      </c>
      <c r="G81" s="8"/>
      <c r="H81" s="25" t="s">
        <v>139</v>
      </c>
      <c r="I81" s="42">
        <v>1.7100691035364622E-2</v>
      </c>
      <c r="J81" s="36"/>
      <c r="K81" s="11">
        <f t="shared" si="2"/>
        <v>0.15625454319894072</v>
      </c>
      <c r="L81" s="11">
        <f t="shared" si="3"/>
        <v>-1.8713118945980919E-3</v>
      </c>
    </row>
    <row r="82" spans="2:12" x14ac:dyDescent="0.25">
      <c r="B82" s="25" t="s">
        <v>140</v>
      </c>
      <c r="C82" s="26">
        <v>7.8151166685274092E-4</v>
      </c>
      <c r="D82" s="27">
        <v>2.7946164305890642E-2</v>
      </c>
      <c r="E82" s="28">
        <v>8957</v>
      </c>
      <c r="F82" s="29">
        <v>0</v>
      </c>
      <c r="G82" s="8"/>
      <c r="H82" s="25" t="s">
        <v>140</v>
      </c>
      <c r="I82" s="42">
        <v>1.4772075547092036E-3</v>
      </c>
      <c r="J82" s="36"/>
      <c r="K82" s="11">
        <f t="shared" si="2"/>
        <v>5.2817734971224835E-2</v>
      </c>
      <c r="L82" s="11">
        <f t="shared" si="3"/>
        <v>-4.1309960312689815E-5</v>
      </c>
    </row>
    <row r="83" spans="2:12" x14ac:dyDescent="0.25">
      <c r="B83" s="25" t="s">
        <v>141</v>
      </c>
      <c r="C83" s="26">
        <v>1.0048007145249526E-3</v>
      </c>
      <c r="D83" s="27">
        <v>3.168443104018933E-2</v>
      </c>
      <c r="E83" s="28">
        <v>8957</v>
      </c>
      <c r="F83" s="29">
        <v>0</v>
      </c>
      <c r="G83" s="8"/>
      <c r="H83" s="25" t="s">
        <v>141</v>
      </c>
      <c r="I83" s="42">
        <v>6.343252387665671E-4</v>
      </c>
      <c r="J83" s="36"/>
      <c r="K83" s="11">
        <f t="shared" si="2"/>
        <v>1.999997625046912E-2</v>
      </c>
      <c r="L83" s="11">
        <f t="shared" si="3"/>
        <v>-2.0116203202304658E-5</v>
      </c>
    </row>
    <row r="84" spans="2:12" x14ac:dyDescent="0.25">
      <c r="B84" s="25" t="s">
        <v>142</v>
      </c>
      <c r="C84" s="26">
        <v>5.5822261918052926E-4</v>
      </c>
      <c r="D84" s="27">
        <v>2.3621458493317489E-2</v>
      </c>
      <c r="E84" s="28">
        <v>8957</v>
      </c>
      <c r="F84" s="29">
        <v>0</v>
      </c>
      <c r="G84" s="8"/>
      <c r="H84" s="25" t="s">
        <v>142</v>
      </c>
      <c r="I84" s="42">
        <v>2.9220008983339604E-4</v>
      </c>
      <c r="J84" s="36"/>
      <c r="K84" s="11">
        <f t="shared" ref="K84:K113" si="4">((1-C84)/D84)*I84</f>
        <v>1.2363206836552525E-2</v>
      </c>
      <c r="L84" s="11">
        <f t="shared" si="3"/>
        <v>-6.9052763832397927E-6</v>
      </c>
    </row>
    <row r="85" spans="2:12" x14ac:dyDescent="0.25">
      <c r="B85" s="25" t="s">
        <v>143</v>
      </c>
      <c r="C85" s="26">
        <v>7.8151166685274081E-4</v>
      </c>
      <c r="D85" s="27">
        <v>2.7946164305889382E-2</v>
      </c>
      <c r="E85" s="28">
        <v>8957</v>
      </c>
      <c r="F85" s="29">
        <v>0</v>
      </c>
      <c r="G85" s="8"/>
      <c r="H85" s="25" t="s">
        <v>143</v>
      </c>
      <c r="I85" s="42">
        <v>-5.4528340477733137E-4</v>
      </c>
      <c r="J85" s="36"/>
      <c r="K85" s="11">
        <f t="shared" si="4"/>
        <v>-1.9496674157889117E-2</v>
      </c>
      <c r="L85" s="11">
        <f t="shared" si="3"/>
        <v>1.5248795430751262E-5</v>
      </c>
    </row>
    <row r="86" spans="2:12" x14ac:dyDescent="0.25">
      <c r="B86" s="25" t="s">
        <v>144</v>
      </c>
      <c r="C86" s="26">
        <v>0.33337054817461204</v>
      </c>
      <c r="D86" s="27">
        <v>0.47144399437652956</v>
      </c>
      <c r="E86" s="28">
        <v>8957</v>
      </c>
      <c r="F86" s="29">
        <v>0</v>
      </c>
      <c r="G86" s="8"/>
      <c r="H86" s="25" t="s">
        <v>144</v>
      </c>
      <c r="I86" s="42">
        <v>-7.0148664228397647E-2</v>
      </c>
      <c r="J86" s="36"/>
      <c r="K86" s="11">
        <f t="shared" si="4"/>
        <v>-9.9191348577263763E-2</v>
      </c>
      <c r="L86" s="11">
        <f t="shared" si="3"/>
        <v>4.9603980380457151E-2</v>
      </c>
    </row>
    <row r="87" spans="2:12" x14ac:dyDescent="0.25">
      <c r="B87" s="25" t="s">
        <v>145</v>
      </c>
      <c r="C87" s="26">
        <v>2.2328904767221166E-3</v>
      </c>
      <c r="D87" s="27">
        <v>4.7203320200709026E-2</v>
      </c>
      <c r="E87" s="28">
        <v>8957</v>
      </c>
      <c r="F87" s="29">
        <v>0</v>
      </c>
      <c r="G87" s="8"/>
      <c r="H87" s="25" t="s">
        <v>145</v>
      </c>
      <c r="I87" s="42">
        <v>-3.4315876630392696E-3</v>
      </c>
      <c r="J87" s="36"/>
      <c r="K87" s="11">
        <f t="shared" si="4"/>
        <v>-7.2535687936099935E-2</v>
      </c>
      <c r="L87" s="11">
        <f t="shared" si="3"/>
        <v>1.6232670456775187E-4</v>
      </c>
    </row>
    <row r="88" spans="2:12" x14ac:dyDescent="0.25">
      <c r="B88" s="25" t="s">
        <v>146</v>
      </c>
      <c r="C88" s="26">
        <v>7.815116668527407E-4</v>
      </c>
      <c r="D88" s="27">
        <v>2.7946164305890014E-2</v>
      </c>
      <c r="E88" s="28">
        <v>8957</v>
      </c>
      <c r="F88" s="29">
        <v>0</v>
      </c>
      <c r="G88" s="8"/>
      <c r="H88" s="25" t="s">
        <v>146</v>
      </c>
      <c r="I88" s="42">
        <v>-1.3334183589052914E-3</v>
      </c>
      <c r="J88" s="36"/>
      <c r="K88" s="11">
        <f t="shared" si="4"/>
        <v>-4.7676534866010069E-2</v>
      </c>
      <c r="L88" s="11">
        <f t="shared" si="3"/>
        <v>3.7288909951069321E-5</v>
      </c>
    </row>
    <row r="89" spans="2:12" x14ac:dyDescent="0.25">
      <c r="B89" s="25" t="s">
        <v>147</v>
      </c>
      <c r="C89" s="26">
        <v>4.4657809534442338E-4</v>
      </c>
      <c r="D89" s="27">
        <v>2.1128854787872998E-2</v>
      </c>
      <c r="E89" s="28">
        <v>8957</v>
      </c>
      <c r="F89" s="29">
        <v>0</v>
      </c>
      <c r="G89" s="8"/>
      <c r="H89" s="25" t="s">
        <v>147</v>
      </c>
      <c r="I89" s="42">
        <v>6.8321278427631315E-4</v>
      </c>
      <c r="J89" s="36"/>
      <c r="K89" s="11">
        <f t="shared" si="4"/>
        <v>3.2321092802642296E-2</v>
      </c>
      <c r="L89" s="11">
        <f t="shared" si="3"/>
        <v>-1.444034080314634E-5</v>
      </c>
    </row>
    <row r="90" spans="2:12" x14ac:dyDescent="0.25">
      <c r="B90" s="25" t="s">
        <v>148</v>
      </c>
      <c r="C90" s="26">
        <v>1.4290499051021548E-2</v>
      </c>
      <c r="D90" s="27">
        <v>0.11869226394164137</v>
      </c>
      <c r="E90" s="28">
        <v>8957</v>
      </c>
      <c r="F90" s="29">
        <v>0</v>
      </c>
      <c r="G90" s="8"/>
      <c r="H90" s="25" t="s">
        <v>148</v>
      </c>
      <c r="I90" s="42">
        <v>-9.2684057846180064E-3</v>
      </c>
      <c r="J90" s="36"/>
      <c r="K90" s="11">
        <f t="shared" si="4"/>
        <v>-7.6971786847375392E-2</v>
      </c>
      <c r="L90" s="11">
        <f t="shared" si="3"/>
        <v>1.1159121889754277E-3</v>
      </c>
    </row>
    <row r="91" spans="2:12" x14ac:dyDescent="0.25">
      <c r="B91" s="25" t="s">
        <v>149</v>
      </c>
      <c r="C91" s="26">
        <v>0.64050463324773921</v>
      </c>
      <c r="D91" s="27">
        <v>0.47987931607966744</v>
      </c>
      <c r="E91" s="28">
        <v>8957</v>
      </c>
      <c r="F91" s="29">
        <v>0</v>
      </c>
      <c r="G91" s="8"/>
      <c r="H91" s="25" t="s">
        <v>149</v>
      </c>
      <c r="I91" s="42">
        <v>6.9602284066723447E-2</v>
      </c>
      <c r="J91" s="36"/>
      <c r="K91" s="11">
        <f t="shared" si="4"/>
        <v>5.2141648533165351E-2</v>
      </c>
      <c r="L91" s="11">
        <f t="shared" si="3"/>
        <v>-9.2899576905207948E-2</v>
      </c>
    </row>
    <row r="92" spans="2:12" x14ac:dyDescent="0.25">
      <c r="B92" s="25" t="s">
        <v>150</v>
      </c>
      <c r="C92" s="26">
        <v>1.8979569052137992E-3</v>
      </c>
      <c r="D92" s="27">
        <v>4.3526614648270769E-2</v>
      </c>
      <c r="E92" s="28">
        <v>8957</v>
      </c>
      <c r="F92" s="29">
        <v>0</v>
      </c>
      <c r="G92" s="8"/>
      <c r="H92" s="25" t="s">
        <v>150</v>
      </c>
      <c r="I92" s="42">
        <v>-1.2191580677478053E-3</v>
      </c>
      <c r="J92" s="36"/>
      <c r="K92" s="11">
        <f t="shared" si="4"/>
        <v>-2.795632438009785E-2</v>
      </c>
      <c r="L92" s="11">
        <f t="shared" si="3"/>
        <v>5.3160795801080923E-5</v>
      </c>
    </row>
    <row r="93" spans="2:12" x14ac:dyDescent="0.25">
      <c r="B93" s="25" t="s">
        <v>151</v>
      </c>
      <c r="C93" s="26">
        <v>2.9027576197387514E-3</v>
      </c>
      <c r="D93" s="27">
        <v>5.3801996155306724E-2</v>
      </c>
      <c r="E93" s="28">
        <v>8957</v>
      </c>
      <c r="F93" s="29">
        <v>0</v>
      </c>
      <c r="G93" s="8"/>
      <c r="H93" s="25" t="s">
        <v>151</v>
      </c>
      <c r="I93" s="42">
        <v>5.7414212933252547E-3</v>
      </c>
      <c r="J93" s="36"/>
      <c r="K93" s="11">
        <f t="shared" si="4"/>
        <v>0.10640414386099439</v>
      </c>
      <c r="L93" s="11">
        <f t="shared" si="3"/>
        <v>-3.0976461094903753E-4</v>
      </c>
    </row>
    <row r="94" spans="2:12" x14ac:dyDescent="0.25">
      <c r="B94" s="25" t="s">
        <v>152</v>
      </c>
      <c r="C94" s="26">
        <v>1.7863123813776935E-3</v>
      </c>
      <c r="D94" s="27">
        <v>4.2229380381786259E-2</v>
      </c>
      <c r="E94" s="28">
        <v>8957</v>
      </c>
      <c r="F94" s="29">
        <v>0</v>
      </c>
      <c r="G94" s="8"/>
      <c r="H94" s="25" t="s">
        <v>152</v>
      </c>
      <c r="I94" s="42">
        <v>1.0931965711556723E-2</v>
      </c>
      <c r="J94" s="36"/>
      <c r="K94" s="11">
        <f t="shared" si="4"/>
        <v>0.25840866494361259</v>
      </c>
      <c r="L94" s="11">
        <f t="shared" si="3"/>
        <v>-4.6242463249052698E-4</v>
      </c>
    </row>
    <row r="95" spans="2:12" x14ac:dyDescent="0.25">
      <c r="B95" s="25" t="s">
        <v>153</v>
      </c>
      <c r="C95" s="26">
        <v>8.9315619068884675E-4</v>
      </c>
      <c r="D95" s="27">
        <v>2.9874037235827048E-2</v>
      </c>
      <c r="E95" s="28">
        <v>8957</v>
      </c>
      <c r="F95" s="29">
        <v>0</v>
      </c>
      <c r="G95" s="8"/>
      <c r="H95" s="25" t="s">
        <v>153</v>
      </c>
      <c r="I95" s="42">
        <v>7.4376500973794253E-3</v>
      </c>
      <c r="J95" s="36"/>
      <c r="K95" s="11">
        <f t="shared" si="4"/>
        <v>0.2487446559529285</v>
      </c>
      <c r="L95" s="11">
        <f t="shared" si="3"/>
        <v>-2.223664373252238E-4</v>
      </c>
    </row>
    <row r="96" spans="2:12" x14ac:dyDescent="0.25">
      <c r="B96" s="25" t="s">
        <v>154</v>
      </c>
      <c r="C96" s="26">
        <v>4.4657809534442338E-4</v>
      </c>
      <c r="D96" s="27">
        <v>2.1128854787872745E-2</v>
      </c>
      <c r="E96" s="28">
        <v>8957</v>
      </c>
      <c r="F96" s="29">
        <v>0</v>
      </c>
      <c r="G96" s="8"/>
      <c r="H96" s="25" t="s">
        <v>154</v>
      </c>
      <c r="I96" s="42">
        <v>-8.0099002246533852E-4</v>
      </c>
      <c r="J96" s="36"/>
      <c r="K96" s="11">
        <f t="shared" si="4"/>
        <v>-3.7892840189627887E-2</v>
      </c>
      <c r="L96" s="11">
        <f t="shared" si="3"/>
        <v>1.6929672820117457E-5</v>
      </c>
    </row>
    <row r="97" spans="2:13" x14ac:dyDescent="0.25">
      <c r="B97" s="25" t="s">
        <v>155</v>
      </c>
      <c r="C97" s="26">
        <v>8.9315619068884682E-3</v>
      </c>
      <c r="D97" s="27">
        <v>9.4089199555093914E-2</v>
      </c>
      <c r="E97" s="28">
        <v>8957</v>
      </c>
      <c r="F97" s="29">
        <v>0</v>
      </c>
      <c r="G97" s="8"/>
      <c r="H97" s="25" t="s">
        <v>155</v>
      </c>
      <c r="I97" s="42">
        <v>-9.3169155342883517E-3</v>
      </c>
      <c r="J97" s="36"/>
      <c r="K97" s="11">
        <f t="shared" si="4"/>
        <v>-9.8137734937428306E-2</v>
      </c>
      <c r="L97" s="11">
        <f t="shared" si="3"/>
        <v>8.8442252957015492E-4</v>
      </c>
    </row>
    <row r="98" spans="2:13" x14ac:dyDescent="0.25">
      <c r="B98" s="25" t="s">
        <v>156</v>
      </c>
      <c r="C98" s="26">
        <v>7.8151166685274092E-3</v>
      </c>
      <c r="D98" s="27">
        <v>8.8061946451454959E-2</v>
      </c>
      <c r="E98" s="28">
        <v>8957</v>
      </c>
      <c r="F98" s="29">
        <v>0</v>
      </c>
      <c r="G98" s="8"/>
      <c r="H98" s="25" t="s">
        <v>156</v>
      </c>
      <c r="I98" s="42">
        <v>-3.8591647410453184E-3</v>
      </c>
      <c r="J98" s="36"/>
      <c r="K98" s="11">
        <f t="shared" si="4"/>
        <v>-4.3480811776761712E-2</v>
      </c>
      <c r="L98" s="11">
        <f t="shared" si="3"/>
        <v>3.4248417062825702E-4</v>
      </c>
    </row>
    <row r="99" spans="2:13" x14ac:dyDescent="0.25">
      <c r="B99" s="25" t="s">
        <v>157</v>
      </c>
      <c r="C99" s="26">
        <v>0.2969744334040415</v>
      </c>
      <c r="D99" s="27">
        <v>0.45695068784701165</v>
      </c>
      <c r="E99" s="28">
        <v>8957</v>
      </c>
      <c r="F99" s="29">
        <v>0</v>
      </c>
      <c r="G99" s="8"/>
      <c r="H99" s="25" t="s">
        <v>157</v>
      </c>
      <c r="I99" s="42">
        <v>-3.6296656381626158E-2</v>
      </c>
      <c r="J99" s="36"/>
      <c r="K99" s="11">
        <f t="shared" si="4"/>
        <v>-5.5842956574725329E-2</v>
      </c>
      <c r="L99" s="11">
        <f t="shared" si="3"/>
        <v>2.3589370253893818E-2</v>
      </c>
    </row>
    <row r="100" spans="2:13" x14ac:dyDescent="0.25">
      <c r="B100" s="25" t="s">
        <v>158</v>
      </c>
      <c r="C100" s="26">
        <v>9.7130735737412082E-3</v>
      </c>
      <c r="D100" s="27">
        <v>9.808059835616717E-2</v>
      </c>
      <c r="E100" s="28">
        <v>8957</v>
      </c>
      <c r="F100" s="29">
        <v>0</v>
      </c>
      <c r="G100" s="8"/>
      <c r="H100" s="25" t="s">
        <v>158</v>
      </c>
      <c r="I100" s="42">
        <v>-1.8961643736467475E-3</v>
      </c>
      <c r="J100" s="36"/>
      <c r="K100" s="11">
        <f t="shared" si="4"/>
        <v>-1.9144936114264027E-2</v>
      </c>
      <c r="L100" s="11">
        <f t="shared" si="3"/>
        <v>1.8778009492006432E-4</v>
      </c>
    </row>
    <row r="101" spans="2:13" x14ac:dyDescent="0.25">
      <c r="B101" s="25" t="s">
        <v>159</v>
      </c>
      <c r="C101" s="26">
        <v>0.22753153957798372</v>
      </c>
      <c r="D101" s="27">
        <v>0.4192619265000192</v>
      </c>
      <c r="E101" s="28">
        <v>8957</v>
      </c>
      <c r="F101" s="29">
        <v>0</v>
      </c>
      <c r="G101" s="8"/>
      <c r="H101" s="25" t="s">
        <v>159</v>
      </c>
      <c r="I101" s="42">
        <v>-4.8032989014436776E-2</v>
      </c>
      <c r="J101" s="36"/>
      <c r="K101" s="11">
        <f t="shared" si="4"/>
        <v>-8.8498303156673341E-2</v>
      </c>
      <c r="L101" s="11">
        <f t="shared" si="3"/>
        <v>2.6067284554603311E-2</v>
      </c>
    </row>
    <row r="102" spans="2:13" x14ac:dyDescent="0.25">
      <c r="B102" s="25" t="s">
        <v>160</v>
      </c>
      <c r="C102" s="26">
        <v>8.9315619068884664E-4</v>
      </c>
      <c r="D102" s="27">
        <v>2.9874037235826306E-2</v>
      </c>
      <c r="E102" s="28">
        <v>8957</v>
      </c>
      <c r="F102" s="29">
        <v>0</v>
      </c>
      <c r="G102" s="8"/>
      <c r="H102" s="25" t="s">
        <v>160</v>
      </c>
      <c r="I102" s="42">
        <v>5.0527312968626377E-4</v>
      </c>
      <c r="J102" s="36"/>
      <c r="K102" s="11">
        <f t="shared" si="4"/>
        <v>1.6898346811226789E-2</v>
      </c>
      <c r="L102" s="11">
        <f t="shared" si="3"/>
        <v>-1.510635540170011E-5</v>
      </c>
    </row>
    <row r="103" spans="2:13" x14ac:dyDescent="0.25">
      <c r="B103" s="25" t="s">
        <v>161</v>
      </c>
      <c r="C103" s="26">
        <v>1.4513788098693759E-3</v>
      </c>
      <c r="D103" s="27">
        <v>3.8071434577685657E-2</v>
      </c>
      <c r="E103" s="28">
        <v>8957</v>
      </c>
      <c r="F103" s="29">
        <v>0</v>
      </c>
      <c r="G103" s="8"/>
      <c r="H103" s="25" t="s">
        <v>161</v>
      </c>
      <c r="I103" s="42">
        <v>-3.5798796565591749E-3</v>
      </c>
      <c r="J103" s="36"/>
      <c r="K103" s="11">
        <f t="shared" si="4"/>
        <v>-9.3894121267995193E-2</v>
      </c>
      <c r="L103" s="11">
        <f t="shared" si="3"/>
        <v>1.3647401347092325E-4</v>
      </c>
    </row>
    <row r="104" spans="2:13" x14ac:dyDescent="0.25">
      <c r="B104" s="25" t="s">
        <v>162</v>
      </c>
      <c r="C104" s="26">
        <v>2.0877525957351789E-2</v>
      </c>
      <c r="D104" s="27">
        <v>0.14298229722905911</v>
      </c>
      <c r="E104" s="28">
        <v>8957</v>
      </c>
      <c r="F104" s="29">
        <v>0</v>
      </c>
      <c r="G104" s="8"/>
      <c r="H104" s="25" t="s">
        <v>162</v>
      </c>
      <c r="I104" s="42">
        <v>8.738511200565768E-3</v>
      </c>
      <c r="J104" s="36"/>
      <c r="K104" s="11">
        <f t="shared" si="4"/>
        <v>5.9840084205951938E-2</v>
      </c>
      <c r="L104" s="11">
        <f t="shared" si="3"/>
        <v>-1.2759516244598647E-3</v>
      </c>
    </row>
    <row r="105" spans="2:13" x14ac:dyDescent="0.25">
      <c r="B105" s="25" t="s">
        <v>163</v>
      </c>
      <c r="C105" s="26">
        <v>8.7529306687506969E-2</v>
      </c>
      <c r="D105" s="27">
        <v>0.28262491923153499</v>
      </c>
      <c r="E105" s="28">
        <v>8957</v>
      </c>
      <c r="F105" s="29">
        <v>0</v>
      </c>
      <c r="G105" s="8"/>
      <c r="H105" s="25" t="s">
        <v>163</v>
      </c>
      <c r="I105" s="42">
        <v>-9.4982208411559469E-3</v>
      </c>
      <c r="J105" s="36"/>
      <c r="K105" s="11">
        <f t="shared" si="4"/>
        <v>-3.06655484581124E-2</v>
      </c>
      <c r="L105" s="11">
        <f t="shared" si="3"/>
        <v>2.9416114023198478E-3</v>
      </c>
    </row>
    <row r="106" spans="2:13" x14ac:dyDescent="0.25">
      <c r="B106" s="25" t="s">
        <v>164</v>
      </c>
      <c r="C106" s="26">
        <v>2.9920732388076358E-2</v>
      </c>
      <c r="D106" s="27">
        <v>0.1703781765937171</v>
      </c>
      <c r="E106" s="28">
        <v>8957</v>
      </c>
      <c r="F106" s="29">
        <v>0</v>
      </c>
      <c r="G106" s="8"/>
      <c r="H106" s="25" t="s">
        <v>164</v>
      </c>
      <c r="I106" s="42">
        <v>2.231190176318381E-2</v>
      </c>
      <c r="J106" s="36"/>
      <c r="K106" s="11">
        <f t="shared" si="4"/>
        <v>0.12703688790537682</v>
      </c>
      <c r="L106" s="11">
        <f t="shared" si="3"/>
        <v>-3.9182743651330404E-3</v>
      </c>
    </row>
    <row r="107" spans="2:13" x14ac:dyDescent="0.25">
      <c r="B107" s="25" t="s">
        <v>165</v>
      </c>
      <c r="C107" s="26">
        <v>9.2664954783967853E-3</v>
      </c>
      <c r="D107" s="27">
        <v>9.5820940410646524E-2</v>
      </c>
      <c r="E107" s="28">
        <v>8957</v>
      </c>
      <c r="F107" s="29">
        <v>0</v>
      </c>
      <c r="G107" s="8"/>
      <c r="H107" s="25" t="s">
        <v>165</v>
      </c>
      <c r="I107" s="42">
        <v>1.0160619960505844E-2</v>
      </c>
      <c r="J107" s="36"/>
      <c r="K107" s="11">
        <f t="shared" si="4"/>
        <v>0.10505497627599612</v>
      </c>
      <c r="L107" s="11">
        <f t="shared" si="3"/>
        <v>-9.8259669043359015E-4</v>
      </c>
    </row>
    <row r="108" spans="2:13" x14ac:dyDescent="0.25">
      <c r="B108" s="25" t="s">
        <v>166</v>
      </c>
      <c r="C108" s="26">
        <v>0.28804287149715302</v>
      </c>
      <c r="D108" s="27">
        <v>0.45287644412350331</v>
      </c>
      <c r="E108" s="28">
        <v>8957</v>
      </c>
      <c r="F108" s="29">
        <v>0</v>
      </c>
      <c r="G108" s="8"/>
      <c r="H108" s="25" t="s">
        <v>166</v>
      </c>
      <c r="I108" s="42">
        <v>7.4866395984413428E-2</v>
      </c>
      <c r="J108" s="36"/>
      <c r="K108" s="11">
        <f t="shared" si="4"/>
        <v>0.11769581968340184</v>
      </c>
      <c r="L108" s="11">
        <f t="shared" si="3"/>
        <v>-4.7617251808558365E-2</v>
      </c>
    </row>
    <row r="109" spans="2:13" x14ac:dyDescent="0.25">
      <c r="B109" s="25" t="s">
        <v>167</v>
      </c>
      <c r="C109" s="26">
        <v>3.4609802389192804E-3</v>
      </c>
      <c r="D109" s="27">
        <v>5.8731481846365625E-2</v>
      </c>
      <c r="E109" s="28">
        <v>8957</v>
      </c>
      <c r="F109" s="29">
        <v>0</v>
      </c>
      <c r="G109" s="8"/>
      <c r="H109" s="25" t="s">
        <v>167</v>
      </c>
      <c r="I109" s="42">
        <v>1.3766795858560461E-2</v>
      </c>
      <c r="J109" s="36"/>
      <c r="K109" s="11">
        <f t="shared" si="4"/>
        <v>0.23359106255872045</v>
      </c>
      <c r="L109" s="11">
        <f t="shared" si="3"/>
        <v>-8.1126181260590777E-4</v>
      </c>
      <c r="M109" s="3"/>
    </row>
    <row r="110" spans="2:13" x14ac:dyDescent="0.25">
      <c r="B110" s="25" t="s">
        <v>168</v>
      </c>
      <c r="C110" s="26">
        <v>3.6842692865914927E-3</v>
      </c>
      <c r="D110" s="27">
        <v>6.0589646848445547E-2</v>
      </c>
      <c r="E110" s="28">
        <v>8957</v>
      </c>
      <c r="F110" s="29">
        <v>0</v>
      </c>
      <c r="G110" s="8"/>
      <c r="H110" s="25" t="s">
        <v>168</v>
      </c>
      <c r="I110" s="42">
        <v>2.5522982621785915E-3</v>
      </c>
      <c r="J110" s="36"/>
      <c r="K110" s="11">
        <f t="shared" si="4"/>
        <v>4.1969132357573151E-2</v>
      </c>
      <c r="L110" s="11">
        <f t="shared" si="3"/>
        <v>-1.5519737424920596E-4</v>
      </c>
    </row>
    <row r="111" spans="2:13" x14ac:dyDescent="0.25">
      <c r="B111" s="25" t="s">
        <v>169</v>
      </c>
      <c r="C111" s="26">
        <v>2.6794685720665399E-3</v>
      </c>
      <c r="D111" s="27">
        <v>5.1697073417998118E-2</v>
      </c>
      <c r="E111" s="28">
        <v>8957</v>
      </c>
      <c r="F111" s="29">
        <v>0</v>
      </c>
      <c r="G111" s="8"/>
      <c r="H111" s="25" t="s">
        <v>169</v>
      </c>
      <c r="I111" s="42">
        <v>8.3355494579496537E-4</v>
      </c>
      <c r="J111" s="36"/>
      <c r="K111" s="11">
        <f t="shared" si="4"/>
        <v>1.608062906758656E-2</v>
      </c>
      <c r="L111" s="11">
        <f t="shared" si="3"/>
        <v>-4.3203302095833144E-5</v>
      </c>
    </row>
    <row r="112" spans="2:13" x14ac:dyDescent="0.25">
      <c r="B112" s="25" t="s">
        <v>170</v>
      </c>
      <c r="C112" s="26">
        <v>7.8151166685274092E-4</v>
      </c>
      <c r="D112" s="27">
        <v>2.794616430588958E-2</v>
      </c>
      <c r="E112" s="28">
        <v>8957</v>
      </c>
      <c r="F112" s="29">
        <v>0</v>
      </c>
      <c r="G112" s="8"/>
      <c r="H112" s="25" t="s">
        <v>170</v>
      </c>
      <c r="I112" s="42">
        <v>4.7102388921290274E-4</v>
      </c>
      <c r="J112" s="36"/>
      <c r="K112" s="11">
        <f t="shared" si="4"/>
        <v>1.6841516187927338E-2</v>
      </c>
      <c r="L112" s="11">
        <f t="shared" si="3"/>
        <v>-1.317213556597669E-5</v>
      </c>
    </row>
    <row r="113" spans="2:13" x14ac:dyDescent="0.25">
      <c r="B113" s="25" t="s">
        <v>51</v>
      </c>
      <c r="C113" s="26">
        <v>0.61661270514681255</v>
      </c>
      <c r="D113" s="27">
        <v>0.48623849382337253</v>
      </c>
      <c r="E113" s="28">
        <v>8957</v>
      </c>
      <c r="F113" s="29">
        <v>0</v>
      </c>
      <c r="G113" s="8"/>
      <c r="H113" s="25" t="s">
        <v>51</v>
      </c>
      <c r="I113" s="42">
        <v>-2.7140595929825338E-2</v>
      </c>
      <c r="J113" s="36"/>
      <c r="K113" s="11">
        <f t="shared" si="4"/>
        <v>-2.1399703615442141E-2</v>
      </c>
      <c r="L113" s="11">
        <f t="shared" si="3"/>
        <v>3.4417752786280419E-2</v>
      </c>
    </row>
    <row r="114" spans="2:13" ht="15" thickBot="1" x14ac:dyDescent="0.3">
      <c r="B114" s="30" t="s">
        <v>52</v>
      </c>
      <c r="C114" s="31">
        <v>2.5659260913252204</v>
      </c>
      <c r="D114" s="32">
        <v>1.645582303293569</v>
      </c>
      <c r="E114" s="33">
        <v>8957</v>
      </c>
      <c r="F114" s="34">
        <v>0</v>
      </c>
      <c r="G114" s="8"/>
      <c r="H114" s="30" t="s">
        <v>52</v>
      </c>
      <c r="I114" s="43">
        <v>-2.0259585073182051E-2</v>
      </c>
      <c r="J114" s="36"/>
      <c r="K114" s="11"/>
      <c r="L114" s="11"/>
      <c r="M114" s="12" t="str">
        <f>"((memsleep-"&amp;C114&amp;")/"&amp;D114&amp;")*("&amp;I114&amp;")"</f>
        <v>((memsleep-2.56592609132522)/1.64558230329357)*(-0.0202595850731821)</v>
      </c>
    </row>
    <row r="115" spans="2:13" ht="25.2" customHeight="1" thickTop="1" x14ac:dyDescent="0.25">
      <c r="B115" s="35" t="s">
        <v>46</v>
      </c>
      <c r="C115" s="35"/>
      <c r="D115" s="35"/>
      <c r="E115" s="35"/>
      <c r="F115" s="35"/>
      <c r="G115" s="8"/>
      <c r="H115" s="35" t="s">
        <v>7</v>
      </c>
      <c r="I115" s="35"/>
      <c r="J115" s="36"/>
      <c r="K115" s="11"/>
      <c r="L115" s="11"/>
    </row>
  </sheetData>
  <mergeCells count="7">
    <mergeCell ref="K5:L5"/>
    <mergeCell ref="B5:F5"/>
    <mergeCell ref="B6"/>
    <mergeCell ref="B115:F115"/>
    <mergeCell ref="H4:I4"/>
    <mergeCell ref="H5:H6"/>
    <mergeCell ref="H115:I115"/>
  </mergeCells>
  <pageMargins left="0.25" right="0.2" top="0.25" bottom="0.25" header="0.55000000000000004" footer="0.05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1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2.6640625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3</v>
      </c>
      <c r="B1" s="12" t="s">
        <v>93</v>
      </c>
    </row>
    <row r="4" spans="1:12" ht="15" thickBot="1" x14ac:dyDescent="0.3">
      <c r="H4" s="44" t="s">
        <v>6</v>
      </c>
      <c r="I4" s="44"/>
      <c r="J4" s="69"/>
    </row>
    <row r="5" spans="1:12" ht="15.6" thickTop="1" thickBot="1" x14ac:dyDescent="0.3">
      <c r="B5" s="44" t="s">
        <v>0</v>
      </c>
      <c r="C5" s="44"/>
      <c r="D5" s="44"/>
      <c r="E5" s="44"/>
      <c r="F5" s="44"/>
      <c r="G5" s="9"/>
      <c r="H5" s="70" t="s">
        <v>45</v>
      </c>
      <c r="I5" s="71" t="s">
        <v>4</v>
      </c>
      <c r="J5" s="69"/>
      <c r="K5" s="14" t="s">
        <v>8</v>
      </c>
      <c r="L5" s="14"/>
    </row>
    <row r="6" spans="1:12" ht="15.6" thickTop="1" thickBot="1" x14ac:dyDescent="0.3">
      <c r="B6" s="45" t="s">
        <v>45</v>
      </c>
      <c r="C6" s="46" t="s">
        <v>1</v>
      </c>
      <c r="D6" s="47" t="s">
        <v>171</v>
      </c>
      <c r="E6" s="47" t="s">
        <v>172</v>
      </c>
      <c r="F6" s="48" t="s">
        <v>2</v>
      </c>
      <c r="G6" s="10"/>
      <c r="H6" s="72"/>
      <c r="I6" s="73" t="s">
        <v>5</v>
      </c>
      <c r="J6" s="69"/>
      <c r="K6" s="1" t="s">
        <v>9</v>
      </c>
      <c r="L6" s="1" t="s">
        <v>10</v>
      </c>
    </row>
    <row r="7" spans="1:12" ht="15" thickTop="1" x14ac:dyDescent="0.25">
      <c r="B7" s="49" t="s">
        <v>65</v>
      </c>
      <c r="C7" s="50">
        <v>7.2591903210795714E-2</v>
      </c>
      <c r="D7" s="51">
        <v>0.25952583813691288</v>
      </c>
      <c r="E7" s="52">
        <v>2149</v>
      </c>
      <c r="F7" s="53">
        <v>0</v>
      </c>
      <c r="G7" s="10"/>
      <c r="H7" s="49" t="s">
        <v>65</v>
      </c>
      <c r="I7" s="74">
        <v>3.5426547776011799E-2</v>
      </c>
      <c r="J7" s="69"/>
      <c r="K7" s="11">
        <f>((1-C7)/D7)*I7</f>
        <v>0.12659574663016918</v>
      </c>
      <c r="L7" s="11">
        <f>((0-C7)/D7)*I7</f>
        <v>-9.9091502630739535E-3</v>
      </c>
    </row>
    <row r="8" spans="1:12" x14ac:dyDescent="0.25">
      <c r="B8" s="54" t="s">
        <v>66</v>
      </c>
      <c r="C8" s="55">
        <v>0.12982782689623079</v>
      </c>
      <c r="D8" s="56">
        <v>0.33619214232692268</v>
      </c>
      <c r="E8" s="57">
        <v>2149</v>
      </c>
      <c r="F8" s="58">
        <v>0</v>
      </c>
      <c r="G8" s="10"/>
      <c r="H8" s="54" t="s">
        <v>66</v>
      </c>
      <c r="I8" s="75">
        <v>3.4251186772506804E-2</v>
      </c>
      <c r="J8" s="69"/>
      <c r="K8" s="11">
        <f t="shared" ref="K8:K18" si="0">((1-C8)/D8)*I8</f>
        <v>8.8652963210046287E-2</v>
      </c>
      <c r="L8" s="11">
        <f t="shared" ref="L8:L71" si="1">((0-C8)/D8)*I8</f>
        <v>-1.3226832478932039E-2</v>
      </c>
    </row>
    <row r="9" spans="1:12" x14ac:dyDescent="0.25">
      <c r="B9" s="54" t="s">
        <v>67</v>
      </c>
      <c r="C9" s="55">
        <v>0.12796649604467195</v>
      </c>
      <c r="D9" s="56">
        <v>0.33413024868384678</v>
      </c>
      <c r="E9" s="57">
        <v>2149</v>
      </c>
      <c r="F9" s="58">
        <v>0</v>
      </c>
      <c r="G9" s="10"/>
      <c r="H9" s="54" t="s">
        <v>67</v>
      </c>
      <c r="I9" s="75">
        <v>1.6952739245587645E-2</v>
      </c>
      <c r="J9" s="69"/>
      <c r="K9" s="11">
        <f t="shared" si="0"/>
        <v>4.4244292949240809E-2</v>
      </c>
      <c r="L9" s="11">
        <f t="shared" si="1"/>
        <v>-6.4926256995951025E-3</v>
      </c>
    </row>
    <row r="10" spans="1:12" x14ac:dyDescent="0.25">
      <c r="B10" s="54" t="s">
        <v>68</v>
      </c>
      <c r="C10" s="55">
        <v>0.15123313168915775</v>
      </c>
      <c r="D10" s="56">
        <v>0.35835935910923933</v>
      </c>
      <c r="E10" s="57">
        <v>2149</v>
      </c>
      <c r="F10" s="58">
        <v>0</v>
      </c>
      <c r="G10" s="10"/>
      <c r="H10" s="54" t="s">
        <v>68</v>
      </c>
      <c r="I10" s="75">
        <v>2.5317441626870309E-2</v>
      </c>
      <c r="J10" s="69"/>
      <c r="K10" s="11">
        <f t="shared" si="0"/>
        <v>5.9963846616688625E-2</v>
      </c>
      <c r="L10" s="11">
        <f t="shared" si="1"/>
        <v>-1.068434767018849E-2</v>
      </c>
    </row>
    <row r="11" spans="1:12" x14ac:dyDescent="0.25">
      <c r="B11" s="54" t="s">
        <v>47</v>
      </c>
      <c r="C11" s="55">
        <v>0.23499302000930666</v>
      </c>
      <c r="D11" s="56">
        <v>0.4240931418544942</v>
      </c>
      <c r="E11" s="57">
        <v>2149</v>
      </c>
      <c r="F11" s="58">
        <v>0</v>
      </c>
      <c r="G11" s="10"/>
      <c r="H11" s="54" t="s">
        <v>47</v>
      </c>
      <c r="I11" s="75">
        <v>-5.357278400587253E-2</v>
      </c>
      <c r="J11" s="69"/>
      <c r="K11" s="11">
        <f t="shared" si="0"/>
        <v>-9.6638095873966448E-2</v>
      </c>
      <c r="L11" s="11">
        <f t="shared" si="1"/>
        <v>2.9685059863961714E-2</v>
      </c>
    </row>
    <row r="12" spans="1:12" x14ac:dyDescent="0.25">
      <c r="B12" s="54" t="s">
        <v>69</v>
      </c>
      <c r="C12" s="55">
        <v>6.4215914378780825E-2</v>
      </c>
      <c r="D12" s="56">
        <v>0.24519422223641857</v>
      </c>
      <c r="E12" s="57">
        <v>2149</v>
      </c>
      <c r="F12" s="58">
        <v>0</v>
      </c>
      <c r="G12" s="10"/>
      <c r="H12" s="54" t="s">
        <v>69</v>
      </c>
      <c r="I12" s="75">
        <v>-1.8387301093534949E-2</v>
      </c>
      <c r="J12" s="69"/>
      <c r="K12" s="11">
        <f t="shared" si="0"/>
        <v>-7.017515985456188E-2</v>
      </c>
      <c r="L12" s="11">
        <f t="shared" si="1"/>
        <v>4.8156002287068822E-3</v>
      </c>
    </row>
    <row r="13" spans="1:12" x14ac:dyDescent="0.25">
      <c r="B13" s="54" t="s">
        <v>70</v>
      </c>
      <c r="C13" s="55">
        <v>6.2354583527221966E-2</v>
      </c>
      <c r="D13" s="56">
        <v>0.24185472597495472</v>
      </c>
      <c r="E13" s="57">
        <v>2149</v>
      </c>
      <c r="F13" s="58">
        <v>0</v>
      </c>
      <c r="G13" s="10"/>
      <c r="H13" s="54" t="s">
        <v>70</v>
      </c>
      <c r="I13" s="75">
        <v>-2.4973909347700364E-2</v>
      </c>
      <c r="J13" s="69"/>
      <c r="K13" s="11">
        <f t="shared" si="0"/>
        <v>-9.682122826784384E-2</v>
      </c>
      <c r="L13" s="11">
        <f t="shared" si="1"/>
        <v>6.4387318054050001E-3</v>
      </c>
    </row>
    <row r="14" spans="1:12" x14ac:dyDescent="0.25">
      <c r="B14" s="54" t="s">
        <v>71</v>
      </c>
      <c r="C14" s="55">
        <v>7.8641228478362024E-2</v>
      </c>
      <c r="D14" s="56">
        <v>0.26924063190966951</v>
      </c>
      <c r="E14" s="57">
        <v>2149</v>
      </c>
      <c r="F14" s="58">
        <v>0</v>
      </c>
      <c r="G14" s="10"/>
      <c r="H14" s="54" t="s">
        <v>71</v>
      </c>
      <c r="I14" s="75">
        <v>6.5195191027447592E-4</v>
      </c>
      <c r="J14" s="69"/>
      <c r="K14" s="11">
        <f t="shared" si="0"/>
        <v>2.2310213985205826E-3</v>
      </c>
      <c r="L14" s="11">
        <f t="shared" si="1"/>
        <v>-1.9042556381312044E-4</v>
      </c>
    </row>
    <row r="15" spans="1:12" x14ac:dyDescent="0.25">
      <c r="B15" s="54" t="s">
        <v>72</v>
      </c>
      <c r="C15" s="55">
        <v>2.3266635644485806E-2</v>
      </c>
      <c r="D15" s="56">
        <v>0.15078421355883104</v>
      </c>
      <c r="E15" s="57">
        <v>2149</v>
      </c>
      <c r="F15" s="58">
        <v>0</v>
      </c>
      <c r="G15" s="10"/>
      <c r="H15" s="54" t="s">
        <v>72</v>
      </c>
      <c r="I15" s="75">
        <v>-1.6629060480490766E-2</v>
      </c>
      <c r="J15" s="69"/>
      <c r="K15" s="11">
        <f t="shared" si="0"/>
        <v>-0.10771789569896793</v>
      </c>
      <c r="L15" s="11">
        <f t="shared" si="1"/>
        <v>2.5659336755352057E-3</v>
      </c>
    </row>
    <row r="16" spans="1:12" x14ac:dyDescent="0.25">
      <c r="B16" s="54" t="s">
        <v>48</v>
      </c>
      <c r="C16" s="55">
        <v>8.8413215449046068E-3</v>
      </c>
      <c r="D16" s="56">
        <v>9.3633499658054495E-2</v>
      </c>
      <c r="E16" s="57">
        <v>2149</v>
      </c>
      <c r="F16" s="58">
        <v>0</v>
      </c>
      <c r="G16" s="10"/>
      <c r="H16" s="54" t="s">
        <v>48</v>
      </c>
      <c r="I16" s="75">
        <v>5.0800990746487189E-3</v>
      </c>
      <c r="J16" s="69"/>
      <c r="K16" s="11">
        <f t="shared" si="0"/>
        <v>5.3775457540709823E-2</v>
      </c>
      <c r="L16" s="11">
        <f t="shared" si="1"/>
        <v>-4.7968717994060399E-4</v>
      </c>
    </row>
    <row r="17" spans="2:12" x14ac:dyDescent="0.25">
      <c r="B17" s="54" t="s">
        <v>73</v>
      </c>
      <c r="C17" s="55">
        <v>3.2573289902280132E-3</v>
      </c>
      <c r="D17" s="56">
        <v>5.6993247897429197E-2</v>
      </c>
      <c r="E17" s="57">
        <v>2149</v>
      </c>
      <c r="F17" s="58">
        <v>0</v>
      </c>
      <c r="G17" s="10"/>
      <c r="H17" s="54" t="s">
        <v>73</v>
      </c>
      <c r="I17" s="75">
        <v>2.6753687498908417E-3</v>
      </c>
      <c r="J17" s="69"/>
      <c r="K17" s="11">
        <f t="shared" si="0"/>
        <v>4.6788949429614049E-2</v>
      </c>
      <c r="L17" s="11">
        <f t="shared" si="1"/>
        <v>-1.5290506349547076E-4</v>
      </c>
    </row>
    <row r="18" spans="2:12" x14ac:dyDescent="0.25">
      <c r="B18" s="54" t="s">
        <v>94</v>
      </c>
      <c r="C18" s="55">
        <v>8.8413215449046068E-3</v>
      </c>
      <c r="D18" s="56">
        <v>9.3633499658055994E-2</v>
      </c>
      <c r="E18" s="57">
        <v>2149</v>
      </c>
      <c r="F18" s="58">
        <v>0</v>
      </c>
      <c r="G18" s="10"/>
      <c r="H18" s="54" t="s">
        <v>94</v>
      </c>
      <c r="I18" s="75">
        <v>5.8041147630815745E-3</v>
      </c>
      <c r="J18" s="69"/>
      <c r="K18" s="11">
        <f t="shared" si="0"/>
        <v>6.1439535413997381E-2</v>
      </c>
      <c r="L18" s="11">
        <f t="shared" si="1"/>
        <v>-5.4805219383377948E-4</v>
      </c>
    </row>
    <row r="19" spans="2:12" ht="22.8" x14ac:dyDescent="0.25">
      <c r="B19" s="54" t="s">
        <v>49</v>
      </c>
      <c r="C19" s="55">
        <v>1.8613308515588647E-2</v>
      </c>
      <c r="D19" s="56">
        <v>0.13518638016946205</v>
      </c>
      <c r="E19" s="57">
        <v>2149</v>
      </c>
      <c r="F19" s="58">
        <v>0</v>
      </c>
      <c r="G19" s="10"/>
      <c r="H19" s="54" t="s">
        <v>49</v>
      </c>
      <c r="I19" s="75">
        <v>-1.1697938559074937E-2</v>
      </c>
      <c r="J19" s="69"/>
      <c r="K19" s="11">
        <f>((1-C19)/D19)*I19</f>
        <v>-8.4921285748516526E-2</v>
      </c>
      <c r="L19" s="11">
        <f t="shared" si="1"/>
        <v>1.6106455334000292E-3</v>
      </c>
    </row>
    <row r="20" spans="2:12" x14ac:dyDescent="0.25">
      <c r="B20" s="54" t="s">
        <v>50</v>
      </c>
      <c r="C20" s="55">
        <v>1.2098650535132619E-2</v>
      </c>
      <c r="D20" s="56">
        <v>0.10935189784980326</v>
      </c>
      <c r="E20" s="57">
        <v>2149</v>
      </c>
      <c r="F20" s="58">
        <v>0</v>
      </c>
      <c r="G20" s="10"/>
      <c r="H20" s="54" t="s">
        <v>50</v>
      </c>
      <c r="I20" s="75">
        <v>6.3462960556895419E-3</v>
      </c>
      <c r="J20" s="69"/>
      <c r="K20" s="11">
        <f t="shared" ref="K20:K58" si="2">((1-C20)/D20)*I20</f>
        <v>5.7333384795301416E-2</v>
      </c>
      <c r="L20" s="11">
        <f t="shared" ref="L20:L58" si="3">((0-C20)/D20)*I20</f>
        <v>-7.0215167436544362E-4</v>
      </c>
    </row>
    <row r="21" spans="2:12" x14ac:dyDescent="0.25">
      <c r="B21" s="54" t="s">
        <v>95</v>
      </c>
      <c r="C21" s="55">
        <v>2.791996277338297E-3</v>
      </c>
      <c r="D21" s="56">
        <v>5.277780989300751E-2</v>
      </c>
      <c r="E21" s="57">
        <v>2149</v>
      </c>
      <c r="F21" s="58">
        <v>0</v>
      </c>
      <c r="G21" s="10"/>
      <c r="H21" s="54" t="s">
        <v>95</v>
      </c>
      <c r="I21" s="75">
        <v>-3.3494950773188509E-4</v>
      </c>
      <c r="J21" s="69"/>
      <c r="K21" s="11">
        <f t="shared" si="2"/>
        <v>-6.3286887165330194E-3</v>
      </c>
      <c r="L21" s="11">
        <f t="shared" si="3"/>
        <v>1.7719147129817133E-5</v>
      </c>
    </row>
    <row r="22" spans="2:12" x14ac:dyDescent="0.25">
      <c r="B22" s="54" t="s">
        <v>96</v>
      </c>
      <c r="C22" s="55">
        <v>4.6533271288971617E-4</v>
      </c>
      <c r="D22" s="56">
        <v>2.1571571868774512E-2</v>
      </c>
      <c r="E22" s="57">
        <v>2149</v>
      </c>
      <c r="F22" s="58">
        <v>0</v>
      </c>
      <c r="G22" s="10"/>
      <c r="H22" s="54" t="s">
        <v>96</v>
      </c>
      <c r="I22" s="75">
        <v>-5.2160311263138911E-3</v>
      </c>
      <c r="J22" s="69"/>
      <c r="K22" s="11">
        <f t="shared" si="2"/>
        <v>-0.24168864318813094</v>
      </c>
      <c r="L22" s="11">
        <f t="shared" si="3"/>
        <v>1.1251799031104794E-4</v>
      </c>
    </row>
    <row r="23" spans="2:12" x14ac:dyDescent="0.25">
      <c r="B23" s="54" t="s">
        <v>74</v>
      </c>
      <c r="C23" s="55">
        <v>1.0237319683573755E-2</v>
      </c>
      <c r="D23" s="56">
        <v>0.10068383264427962</v>
      </c>
      <c r="E23" s="57">
        <v>2149</v>
      </c>
      <c r="F23" s="58">
        <v>0</v>
      </c>
      <c r="G23" s="10"/>
      <c r="H23" s="54" t="s">
        <v>74</v>
      </c>
      <c r="I23" s="75">
        <v>1.3845791481183391E-2</v>
      </c>
      <c r="J23" s="69"/>
      <c r="K23" s="11">
        <f t="shared" si="2"/>
        <v>0.13610971421733034</v>
      </c>
      <c r="L23" s="11">
        <f t="shared" si="3"/>
        <v>-1.4078108663757723E-3</v>
      </c>
    </row>
    <row r="24" spans="2:12" x14ac:dyDescent="0.25">
      <c r="B24" s="54" t="s">
        <v>75</v>
      </c>
      <c r="C24" s="55">
        <v>4.2810609585853886E-2</v>
      </c>
      <c r="D24" s="56">
        <v>0.20247700735974253</v>
      </c>
      <c r="E24" s="57">
        <v>2149</v>
      </c>
      <c r="F24" s="58">
        <v>0</v>
      </c>
      <c r="G24" s="10"/>
      <c r="H24" s="54" t="s">
        <v>75</v>
      </c>
      <c r="I24" s="75">
        <v>3.2889767244259856E-2</v>
      </c>
      <c r="J24" s="69"/>
      <c r="K24" s="11">
        <f t="shared" si="2"/>
        <v>0.15548301839261378</v>
      </c>
      <c r="L24" s="11">
        <f t="shared" si="3"/>
        <v>-6.9540290190182145E-3</v>
      </c>
    </row>
    <row r="25" spans="2:12" x14ac:dyDescent="0.25">
      <c r="B25" s="54" t="s">
        <v>76</v>
      </c>
      <c r="C25" s="55">
        <v>8.3759888320148902E-3</v>
      </c>
      <c r="D25" s="56">
        <v>9.1157547233398931E-2</v>
      </c>
      <c r="E25" s="57">
        <v>2149</v>
      </c>
      <c r="F25" s="58">
        <v>0</v>
      </c>
      <c r="G25" s="10"/>
      <c r="H25" s="54" t="s">
        <v>76</v>
      </c>
      <c r="I25" s="75">
        <v>8.9248623460106407E-3</v>
      </c>
      <c r="J25" s="69"/>
      <c r="K25" s="11">
        <f t="shared" si="2"/>
        <v>9.7085848262387447E-2</v>
      </c>
      <c r="L25" s="11">
        <f t="shared" si="3"/>
        <v>-8.2005878400890372E-4</v>
      </c>
    </row>
    <row r="26" spans="2:12" x14ac:dyDescent="0.25">
      <c r="B26" s="54" t="s">
        <v>97</v>
      </c>
      <c r="C26" s="55">
        <v>2.791996277338297E-3</v>
      </c>
      <c r="D26" s="56">
        <v>5.2777809893007489E-2</v>
      </c>
      <c r="E26" s="57">
        <v>2149</v>
      </c>
      <c r="F26" s="58">
        <v>0</v>
      </c>
      <c r="G26" s="10"/>
      <c r="H26" s="54" t="s">
        <v>97</v>
      </c>
      <c r="I26" s="75">
        <v>7.785324778156336E-3</v>
      </c>
      <c r="J26" s="69"/>
      <c r="K26" s="11">
        <f t="shared" si="2"/>
        <v>0.14709947601267268</v>
      </c>
      <c r="L26" s="11">
        <f t="shared" si="3"/>
        <v>-4.1185107609707702E-4</v>
      </c>
    </row>
    <row r="27" spans="2:12" x14ac:dyDescent="0.25">
      <c r="B27" s="54" t="s">
        <v>77</v>
      </c>
      <c r="C27" s="55">
        <v>8.8878548161935786E-2</v>
      </c>
      <c r="D27" s="56">
        <v>0.28463459317152817</v>
      </c>
      <c r="E27" s="57">
        <v>2149</v>
      </c>
      <c r="F27" s="58">
        <v>0</v>
      </c>
      <c r="G27" s="10"/>
      <c r="H27" s="54" t="s">
        <v>77</v>
      </c>
      <c r="I27" s="75">
        <v>2.3898195112098279E-2</v>
      </c>
      <c r="J27" s="69"/>
      <c r="K27" s="11">
        <f t="shared" si="2"/>
        <v>7.6498636319031837E-2</v>
      </c>
      <c r="L27" s="11">
        <f t="shared" si="3"/>
        <v>-7.462328670549071E-3</v>
      </c>
    </row>
    <row r="28" spans="2:12" x14ac:dyDescent="0.25">
      <c r="B28" s="54" t="s">
        <v>78</v>
      </c>
      <c r="C28" s="55">
        <v>0.11865984178687762</v>
      </c>
      <c r="D28" s="56">
        <v>0.32346309022450792</v>
      </c>
      <c r="E28" s="57">
        <v>2149</v>
      </c>
      <c r="F28" s="58">
        <v>0</v>
      </c>
      <c r="G28" s="10"/>
      <c r="H28" s="54" t="s">
        <v>78</v>
      </c>
      <c r="I28" s="75">
        <v>-5.8953568332280803E-3</v>
      </c>
      <c r="J28" s="69"/>
      <c r="K28" s="11">
        <f t="shared" si="2"/>
        <v>-1.6063083798877203E-2</v>
      </c>
      <c r="L28" s="11">
        <f t="shared" si="3"/>
        <v>2.1626643974201093E-3</v>
      </c>
    </row>
    <row r="29" spans="2:12" x14ac:dyDescent="0.25">
      <c r="B29" s="54" t="s">
        <v>79</v>
      </c>
      <c r="C29" s="55">
        <v>0.18008375988832015</v>
      </c>
      <c r="D29" s="56">
        <v>0.38434663957126908</v>
      </c>
      <c r="E29" s="57">
        <v>2149</v>
      </c>
      <c r="F29" s="58">
        <v>0</v>
      </c>
      <c r="G29" s="10"/>
      <c r="H29" s="54" t="s">
        <v>79</v>
      </c>
      <c r="I29" s="75">
        <v>-5.0153152680298574E-2</v>
      </c>
      <c r="J29" s="69"/>
      <c r="K29" s="11">
        <f t="shared" si="2"/>
        <v>-0.10699035750968838</v>
      </c>
      <c r="L29" s="11">
        <f t="shared" si="3"/>
        <v>2.3499017228291379E-2</v>
      </c>
    </row>
    <row r="30" spans="2:12" x14ac:dyDescent="0.25">
      <c r="B30" s="54" t="s">
        <v>80</v>
      </c>
      <c r="C30" s="55">
        <v>8.8413215449046068E-3</v>
      </c>
      <c r="D30" s="56">
        <v>9.3633499658057423E-2</v>
      </c>
      <c r="E30" s="57">
        <v>2149</v>
      </c>
      <c r="F30" s="58">
        <v>0</v>
      </c>
      <c r="G30" s="10"/>
      <c r="H30" s="54" t="s">
        <v>80</v>
      </c>
      <c r="I30" s="75">
        <v>-9.0723915254175384E-3</v>
      </c>
      <c r="J30" s="69"/>
      <c r="K30" s="11">
        <f t="shared" si="2"/>
        <v>-9.6035923335118581E-2</v>
      </c>
      <c r="L30" s="11">
        <f t="shared" si="3"/>
        <v>8.5665847106443805E-4</v>
      </c>
    </row>
    <row r="31" spans="2:12" x14ac:dyDescent="0.25">
      <c r="B31" s="54" t="s">
        <v>98</v>
      </c>
      <c r="C31" s="55">
        <v>2.791996277338297E-3</v>
      </c>
      <c r="D31" s="56">
        <v>5.2777809893007427E-2</v>
      </c>
      <c r="E31" s="57">
        <v>2149</v>
      </c>
      <c r="F31" s="58">
        <v>0</v>
      </c>
      <c r="G31" s="10"/>
      <c r="H31" s="54" t="s">
        <v>98</v>
      </c>
      <c r="I31" s="75">
        <v>-7.91526850381437E-3</v>
      </c>
      <c r="J31" s="69"/>
      <c r="K31" s="11">
        <f t="shared" si="2"/>
        <v>-0.14955469201201846</v>
      </c>
      <c r="L31" s="11">
        <f t="shared" si="3"/>
        <v>4.1872522261881048E-4</v>
      </c>
    </row>
    <row r="32" spans="2:12" x14ac:dyDescent="0.25">
      <c r="B32" s="54" t="s">
        <v>81</v>
      </c>
      <c r="C32" s="55">
        <v>2.5127966496044672E-2</v>
      </c>
      <c r="D32" s="56">
        <v>0.15655017134944205</v>
      </c>
      <c r="E32" s="57">
        <v>2149</v>
      </c>
      <c r="F32" s="58">
        <v>0</v>
      </c>
      <c r="G32" s="10"/>
      <c r="H32" s="54" t="s">
        <v>81</v>
      </c>
      <c r="I32" s="75">
        <v>-3.850177289400479E-2</v>
      </c>
      <c r="J32" s="69"/>
      <c r="K32" s="11">
        <f t="shared" si="2"/>
        <v>-0.23975893038726906</v>
      </c>
      <c r="L32" s="11">
        <f t="shared" si="3"/>
        <v>6.1799437904117085E-3</v>
      </c>
    </row>
    <row r="33" spans="2:12" x14ac:dyDescent="0.25">
      <c r="B33" s="54" t="s">
        <v>99</v>
      </c>
      <c r="C33" s="55">
        <v>1.3959981386691485E-3</v>
      </c>
      <c r="D33" s="56">
        <v>3.7345660077469992E-2</v>
      </c>
      <c r="E33" s="57">
        <v>2149</v>
      </c>
      <c r="F33" s="58">
        <v>0</v>
      </c>
      <c r="G33" s="10"/>
      <c r="H33" s="54" t="s">
        <v>99</v>
      </c>
      <c r="I33" s="75">
        <v>-7.7951522718202534E-3</v>
      </c>
      <c r="J33" s="69"/>
      <c r="K33" s="11">
        <f t="shared" si="2"/>
        <v>-0.20843841660879542</v>
      </c>
      <c r="L33" s="11">
        <f t="shared" si="3"/>
        <v>2.9138641650810175E-4</v>
      </c>
    </row>
    <row r="34" spans="2:12" x14ac:dyDescent="0.25">
      <c r="B34" s="54" t="s">
        <v>82</v>
      </c>
      <c r="C34" s="55">
        <v>8.3759888320148902E-3</v>
      </c>
      <c r="D34" s="56">
        <v>9.1157547233398445E-2</v>
      </c>
      <c r="E34" s="57">
        <v>2149</v>
      </c>
      <c r="F34" s="58">
        <v>0</v>
      </c>
      <c r="G34" s="10"/>
      <c r="H34" s="54" t="s">
        <v>82</v>
      </c>
      <c r="I34" s="75">
        <v>9.4991469372668596E-3</v>
      </c>
      <c r="J34" s="69"/>
      <c r="K34" s="11">
        <f t="shared" si="2"/>
        <v>0.1033329929828946</v>
      </c>
      <c r="L34" s="11">
        <f t="shared" si="3"/>
        <v>-8.7282678258662728E-4</v>
      </c>
    </row>
    <row r="35" spans="2:12" x14ac:dyDescent="0.25">
      <c r="B35" s="54" t="s">
        <v>83</v>
      </c>
      <c r="C35" s="55">
        <v>1.7217310376919499E-2</v>
      </c>
      <c r="D35" s="56">
        <v>0.13011053801458589</v>
      </c>
      <c r="E35" s="57">
        <v>2149</v>
      </c>
      <c r="F35" s="58">
        <v>0</v>
      </c>
      <c r="G35" s="10"/>
      <c r="H35" s="54" t="s">
        <v>83</v>
      </c>
      <c r="I35" s="75">
        <v>1.0064508684791022E-2</v>
      </c>
      <c r="J35" s="69"/>
      <c r="K35" s="11">
        <f t="shared" si="2"/>
        <v>7.602170482044221E-2</v>
      </c>
      <c r="L35" s="11">
        <f t="shared" si="3"/>
        <v>-1.3318196393732776E-3</v>
      </c>
    </row>
    <row r="36" spans="2:12" x14ac:dyDescent="0.25">
      <c r="B36" s="54" t="s">
        <v>84</v>
      </c>
      <c r="C36" s="55">
        <v>1.3029315960912053E-2</v>
      </c>
      <c r="D36" s="56">
        <v>0.11342636220459518</v>
      </c>
      <c r="E36" s="57">
        <v>2149</v>
      </c>
      <c r="F36" s="58">
        <v>0</v>
      </c>
      <c r="G36" s="10"/>
      <c r="H36" s="54" t="s">
        <v>84</v>
      </c>
      <c r="I36" s="75">
        <v>9.7179907700957763E-3</v>
      </c>
      <c r="J36" s="69"/>
      <c r="K36" s="11">
        <f t="shared" si="2"/>
        <v>8.4560342158786092E-2</v>
      </c>
      <c r="L36" s="11">
        <f t="shared" si="3"/>
        <v>-1.1163081473107076E-3</v>
      </c>
    </row>
    <row r="37" spans="2:12" ht="22.8" x14ac:dyDescent="0.25">
      <c r="B37" s="54" t="s">
        <v>100</v>
      </c>
      <c r="C37" s="55">
        <v>6.9799906933457421E-3</v>
      </c>
      <c r="D37" s="56">
        <v>8.3273628909126512E-2</v>
      </c>
      <c r="E37" s="57">
        <v>2149</v>
      </c>
      <c r="F37" s="58">
        <v>0</v>
      </c>
      <c r="G37" s="10"/>
      <c r="H37" s="54" t="s">
        <v>100</v>
      </c>
      <c r="I37" s="75">
        <v>6.6715190703817142E-3</v>
      </c>
      <c r="J37" s="69"/>
      <c r="K37" s="11">
        <f t="shared" si="2"/>
        <v>7.9556421596440108E-2</v>
      </c>
      <c r="L37" s="11">
        <f t="shared" si="3"/>
        <v>-5.5920633736954151E-4</v>
      </c>
    </row>
    <row r="38" spans="2:12" x14ac:dyDescent="0.25">
      <c r="B38" s="54" t="s">
        <v>85</v>
      </c>
      <c r="C38" s="55">
        <v>0.18566775244299674</v>
      </c>
      <c r="D38" s="56">
        <v>0.3889288199533904</v>
      </c>
      <c r="E38" s="57">
        <v>2149</v>
      </c>
      <c r="F38" s="58">
        <v>0</v>
      </c>
      <c r="G38" s="10"/>
      <c r="H38" s="54" t="s">
        <v>85</v>
      </c>
      <c r="I38" s="75">
        <v>3.0252705645446729E-2</v>
      </c>
      <c r="J38" s="69"/>
      <c r="K38" s="11">
        <f t="shared" si="2"/>
        <v>6.334257714789418E-2</v>
      </c>
      <c r="L38" s="11">
        <f t="shared" si="3"/>
        <v>-1.4442107589719871E-2</v>
      </c>
    </row>
    <row r="39" spans="2:12" x14ac:dyDescent="0.25">
      <c r="B39" s="54" t="s">
        <v>86</v>
      </c>
      <c r="C39" s="55">
        <v>0.16705444392740809</v>
      </c>
      <c r="D39" s="56">
        <v>0.37311129252029662</v>
      </c>
      <c r="E39" s="57">
        <v>2149</v>
      </c>
      <c r="F39" s="58">
        <v>0</v>
      </c>
      <c r="G39" s="10"/>
      <c r="H39" s="54" t="s">
        <v>86</v>
      </c>
      <c r="I39" s="75">
        <v>1.20386326689497E-2</v>
      </c>
      <c r="J39" s="69"/>
      <c r="K39" s="11">
        <f t="shared" si="2"/>
        <v>2.6875427744515398E-2</v>
      </c>
      <c r="L39" s="11">
        <f t="shared" si="3"/>
        <v>-5.3900997543469414E-3</v>
      </c>
    </row>
    <row r="40" spans="2:12" x14ac:dyDescent="0.25">
      <c r="B40" s="54" t="s">
        <v>87</v>
      </c>
      <c r="C40" s="55">
        <v>0.10702652396463472</v>
      </c>
      <c r="D40" s="56">
        <v>0.30921892009355478</v>
      </c>
      <c r="E40" s="57">
        <v>2149</v>
      </c>
      <c r="F40" s="58">
        <v>0</v>
      </c>
      <c r="G40" s="10"/>
      <c r="H40" s="54" t="s">
        <v>87</v>
      </c>
      <c r="I40" s="75">
        <v>-2.2743773825834764E-2</v>
      </c>
      <c r="J40" s="69"/>
      <c r="K40" s="11">
        <f t="shared" si="2"/>
        <v>-6.5680284910357753E-2</v>
      </c>
      <c r="L40" s="11">
        <f t="shared" si="3"/>
        <v>7.8720508230235992E-3</v>
      </c>
    </row>
    <row r="41" spans="2:12" x14ac:dyDescent="0.25">
      <c r="B41" s="54" t="s">
        <v>88</v>
      </c>
      <c r="C41" s="55">
        <v>1.8613308515588647E-3</v>
      </c>
      <c r="D41" s="56">
        <v>4.3113005317009241E-2</v>
      </c>
      <c r="E41" s="57">
        <v>2149</v>
      </c>
      <c r="F41" s="58">
        <v>0</v>
      </c>
      <c r="G41" s="10"/>
      <c r="H41" s="54" t="s">
        <v>88</v>
      </c>
      <c r="I41" s="75">
        <v>-1.2649624375572766E-3</v>
      </c>
      <c r="J41" s="69"/>
      <c r="K41" s="11">
        <f t="shared" si="2"/>
        <v>-2.9286010443072854E-2</v>
      </c>
      <c r="L41" s="11">
        <f t="shared" si="3"/>
        <v>5.461260688684915E-5</v>
      </c>
    </row>
    <row r="42" spans="2:12" x14ac:dyDescent="0.25">
      <c r="B42" s="54" t="s">
        <v>101</v>
      </c>
      <c r="C42" s="55">
        <v>2.791996277338297E-3</v>
      </c>
      <c r="D42" s="56">
        <v>5.2777809893007496E-2</v>
      </c>
      <c r="E42" s="57">
        <v>2149</v>
      </c>
      <c r="F42" s="58">
        <v>0</v>
      </c>
      <c r="G42" s="10"/>
      <c r="H42" s="54" t="s">
        <v>101</v>
      </c>
      <c r="I42" s="75">
        <v>-5.9696548479685934E-3</v>
      </c>
      <c r="J42" s="69"/>
      <c r="K42" s="11">
        <f t="shared" si="2"/>
        <v>-0.11279338051207727</v>
      </c>
      <c r="L42" s="11">
        <f t="shared" si="3"/>
        <v>3.1580041207301149E-4</v>
      </c>
    </row>
    <row r="43" spans="2:12" x14ac:dyDescent="0.25">
      <c r="B43" s="54" t="s">
        <v>102</v>
      </c>
      <c r="C43" s="55">
        <v>1.8147975802698928E-2</v>
      </c>
      <c r="D43" s="56">
        <v>0.13351749783098238</v>
      </c>
      <c r="E43" s="57">
        <v>2149</v>
      </c>
      <c r="F43" s="58">
        <v>0</v>
      </c>
      <c r="G43" s="10"/>
      <c r="H43" s="54" t="s">
        <v>102</v>
      </c>
      <c r="I43" s="75">
        <v>8.2865008804724177E-3</v>
      </c>
      <c r="J43" s="69"/>
      <c r="K43" s="11">
        <f t="shared" si="2"/>
        <v>6.0936714626752063E-2</v>
      </c>
      <c r="L43" s="11">
        <f t="shared" si="3"/>
        <v>-1.126318422011057E-3</v>
      </c>
    </row>
    <row r="44" spans="2:12" x14ac:dyDescent="0.25">
      <c r="B44" s="54" t="s">
        <v>103</v>
      </c>
      <c r="C44" s="55">
        <v>1.1633317822242903E-2</v>
      </c>
      <c r="D44" s="56">
        <v>0.1072536088787911</v>
      </c>
      <c r="E44" s="57">
        <v>2149</v>
      </c>
      <c r="F44" s="58">
        <v>0</v>
      </c>
      <c r="G44" s="10"/>
      <c r="H44" s="54" t="s">
        <v>103</v>
      </c>
      <c r="I44" s="75">
        <v>1.3706528500747257E-2</v>
      </c>
      <c r="J44" s="69"/>
      <c r="K44" s="11">
        <f t="shared" si="2"/>
        <v>0.12630881366209493</v>
      </c>
      <c r="L44" s="11">
        <f t="shared" si="3"/>
        <v>-1.4866856598645822E-3</v>
      </c>
    </row>
    <row r="45" spans="2:12" x14ac:dyDescent="0.25">
      <c r="B45" s="54" t="s">
        <v>104</v>
      </c>
      <c r="C45" s="55">
        <v>2.3266635644485808E-3</v>
      </c>
      <c r="D45" s="56">
        <v>4.8190568139676739E-2</v>
      </c>
      <c r="E45" s="57">
        <v>2149</v>
      </c>
      <c r="F45" s="58">
        <v>0</v>
      </c>
      <c r="G45" s="10"/>
      <c r="H45" s="54" t="s">
        <v>104</v>
      </c>
      <c r="I45" s="75">
        <v>3.300102437956959E-3</v>
      </c>
      <c r="J45" s="69"/>
      <c r="K45" s="11">
        <f t="shared" si="2"/>
        <v>6.8320925379272826E-2</v>
      </c>
      <c r="L45" s="11">
        <f t="shared" si="3"/>
        <v>-1.5933051627628922E-4</v>
      </c>
    </row>
    <row r="46" spans="2:12" x14ac:dyDescent="0.25">
      <c r="B46" s="54" t="s">
        <v>105</v>
      </c>
      <c r="C46" s="55">
        <v>9.7719869706840382E-3</v>
      </c>
      <c r="D46" s="56">
        <v>9.8392073498738394E-2</v>
      </c>
      <c r="E46" s="57">
        <v>2149</v>
      </c>
      <c r="F46" s="58">
        <v>0</v>
      </c>
      <c r="G46" s="10"/>
      <c r="H46" s="54" t="s">
        <v>105</v>
      </c>
      <c r="I46" s="75">
        <v>7.1030346474948375E-3</v>
      </c>
      <c r="J46" s="69"/>
      <c r="K46" s="11">
        <f t="shared" si="2"/>
        <v>7.1485675983415348E-2</v>
      </c>
      <c r="L46" s="11">
        <f t="shared" si="3"/>
        <v>-7.0545074983633554E-4</v>
      </c>
    </row>
    <row r="47" spans="2:12" x14ac:dyDescent="0.25">
      <c r="B47" s="54" t="s">
        <v>106</v>
      </c>
      <c r="C47" s="55">
        <v>0.56119125174499762</v>
      </c>
      <c r="D47" s="56">
        <v>0.49635700343426897</v>
      </c>
      <c r="E47" s="57">
        <v>2149</v>
      </c>
      <c r="F47" s="58">
        <v>0</v>
      </c>
      <c r="G47" s="10"/>
      <c r="H47" s="54" t="s">
        <v>106</v>
      </c>
      <c r="I47" s="75">
        <v>7.4152795361183271E-2</v>
      </c>
      <c r="J47" s="69"/>
      <c r="K47" s="11">
        <f t="shared" si="2"/>
        <v>6.5555427015062159E-2</v>
      </c>
      <c r="L47" s="11">
        <f t="shared" si="3"/>
        <v>-8.3838647911097505E-2</v>
      </c>
    </row>
    <row r="48" spans="2:12" x14ac:dyDescent="0.25">
      <c r="B48" s="54" t="s">
        <v>107</v>
      </c>
      <c r="C48" s="55">
        <v>0.3662168450442066</v>
      </c>
      <c r="D48" s="56">
        <v>0.48188185524700555</v>
      </c>
      <c r="E48" s="57">
        <v>2149</v>
      </c>
      <c r="F48" s="58">
        <v>0</v>
      </c>
      <c r="G48" s="10"/>
      <c r="H48" s="54" t="s">
        <v>107</v>
      </c>
      <c r="I48" s="75">
        <v>-8.4623077929977919E-2</v>
      </c>
      <c r="J48" s="69"/>
      <c r="K48" s="11">
        <f t="shared" si="2"/>
        <v>-0.11129840380696646</v>
      </c>
      <c r="L48" s="11">
        <f t="shared" si="3"/>
        <v>6.4311192214451238E-2</v>
      </c>
    </row>
    <row r="49" spans="2:12" x14ac:dyDescent="0.25">
      <c r="B49" s="54" t="s">
        <v>108</v>
      </c>
      <c r="C49" s="55">
        <v>4.6533271288971617E-4</v>
      </c>
      <c r="D49" s="56">
        <v>2.1571571868774425E-2</v>
      </c>
      <c r="E49" s="57">
        <v>2149</v>
      </c>
      <c r="F49" s="58">
        <v>0</v>
      </c>
      <c r="G49" s="10"/>
      <c r="H49" s="54" t="s">
        <v>108</v>
      </c>
      <c r="I49" s="75">
        <v>-5.404007359642078E-3</v>
      </c>
      <c r="J49" s="69"/>
      <c r="K49" s="11">
        <f t="shared" si="2"/>
        <v>-0.25039866038022857</v>
      </c>
      <c r="L49" s="11">
        <f t="shared" si="3"/>
        <v>1.1657293313790902E-4</v>
      </c>
    </row>
    <row r="50" spans="2:12" x14ac:dyDescent="0.25">
      <c r="B50" s="54" t="s">
        <v>109</v>
      </c>
      <c r="C50" s="55">
        <v>9.3066542577943234E-4</v>
      </c>
      <c r="D50" s="56">
        <v>3.0499707459204342E-2</v>
      </c>
      <c r="E50" s="57">
        <v>2149</v>
      </c>
      <c r="F50" s="58">
        <v>0</v>
      </c>
      <c r="G50" s="10"/>
      <c r="H50" s="54" t="s">
        <v>109</v>
      </c>
      <c r="I50" s="75">
        <v>-9.6054540938020621E-4</v>
      </c>
      <c r="J50" s="69"/>
      <c r="K50" s="11">
        <f t="shared" si="2"/>
        <v>-3.146428418244375E-2</v>
      </c>
      <c r="L50" s="11">
        <f t="shared" si="3"/>
        <v>2.9309999238419893E-5</v>
      </c>
    </row>
    <row r="51" spans="2:12" x14ac:dyDescent="0.25">
      <c r="B51" s="54" t="s">
        <v>110</v>
      </c>
      <c r="C51" s="55">
        <v>2.8850628199162402E-2</v>
      </c>
      <c r="D51" s="56">
        <v>0.16742554565764178</v>
      </c>
      <c r="E51" s="57">
        <v>2149</v>
      </c>
      <c r="F51" s="58">
        <v>0</v>
      </c>
      <c r="G51" s="10"/>
      <c r="H51" s="54" t="s">
        <v>110</v>
      </c>
      <c r="I51" s="75">
        <v>3.8957741233369455E-3</v>
      </c>
      <c r="J51" s="69"/>
      <c r="K51" s="11">
        <f t="shared" si="2"/>
        <v>2.2597379496035998E-2</v>
      </c>
      <c r="L51" s="11">
        <f t="shared" si="3"/>
        <v>-6.713164967677202E-4</v>
      </c>
    </row>
    <row r="52" spans="2:12" x14ac:dyDescent="0.25">
      <c r="B52" s="54" t="s">
        <v>111</v>
      </c>
      <c r="C52" s="55">
        <v>0.67240577012563985</v>
      </c>
      <c r="D52" s="56">
        <v>0.46944520435531145</v>
      </c>
      <c r="E52" s="57">
        <v>2149</v>
      </c>
      <c r="F52" s="58">
        <v>0</v>
      </c>
      <c r="G52" s="10"/>
      <c r="H52" s="54" t="s">
        <v>111</v>
      </c>
      <c r="I52" s="75">
        <v>7.7849370509260066E-2</v>
      </c>
      <c r="J52" s="69"/>
      <c r="K52" s="11">
        <f t="shared" si="2"/>
        <v>5.4325838972427085E-2</v>
      </c>
      <c r="L52" s="11">
        <f t="shared" si="3"/>
        <v>-0.11150687118630276</v>
      </c>
    </row>
    <row r="53" spans="2:12" x14ac:dyDescent="0.25">
      <c r="B53" s="54" t="s">
        <v>112</v>
      </c>
      <c r="C53" s="55">
        <v>0.62028850628199161</v>
      </c>
      <c r="D53" s="56">
        <v>0.48542798272122673</v>
      </c>
      <c r="E53" s="57">
        <v>2149</v>
      </c>
      <c r="F53" s="58">
        <v>0</v>
      </c>
      <c r="G53" s="10"/>
      <c r="H53" s="54" t="s">
        <v>112</v>
      </c>
      <c r="I53" s="75">
        <v>3.6663671742217505E-2</v>
      </c>
      <c r="J53" s="69"/>
      <c r="K53" s="11">
        <f t="shared" si="2"/>
        <v>2.8679058599757525E-2</v>
      </c>
      <c r="L53" s="11">
        <f t="shared" si="3"/>
        <v>-4.6849491560633304E-2</v>
      </c>
    </row>
    <row r="54" spans="2:12" x14ac:dyDescent="0.25">
      <c r="B54" s="54" t="s">
        <v>113</v>
      </c>
      <c r="C54" s="55">
        <v>0.45881805490926014</v>
      </c>
      <c r="D54" s="56">
        <v>0.49841713973936747</v>
      </c>
      <c r="E54" s="57">
        <v>2149</v>
      </c>
      <c r="F54" s="58">
        <v>0</v>
      </c>
      <c r="G54" s="10"/>
      <c r="H54" s="54" t="s">
        <v>113</v>
      </c>
      <c r="I54" s="75">
        <v>8.4812031129417584E-2</v>
      </c>
      <c r="J54" s="69"/>
      <c r="K54" s="11">
        <f t="shared" si="2"/>
        <v>9.2089008009868953E-2</v>
      </c>
      <c r="L54" s="11">
        <f t="shared" si="3"/>
        <v>-7.8073741958495951E-2</v>
      </c>
    </row>
    <row r="55" spans="2:12" x14ac:dyDescent="0.25">
      <c r="B55" s="54" t="s">
        <v>114</v>
      </c>
      <c r="C55" s="55">
        <v>2.0939972080037228E-2</v>
      </c>
      <c r="D55" s="56">
        <v>0.14321673821333364</v>
      </c>
      <c r="E55" s="57">
        <v>2149</v>
      </c>
      <c r="F55" s="58">
        <v>0</v>
      </c>
      <c r="G55" s="10"/>
      <c r="H55" s="54" t="s">
        <v>114</v>
      </c>
      <c r="I55" s="75">
        <v>1.7416578782696136E-2</v>
      </c>
      <c r="J55" s="69"/>
      <c r="K55" s="11">
        <f t="shared" si="2"/>
        <v>0.11906343016873124</v>
      </c>
      <c r="L55" s="11">
        <f t="shared" si="3"/>
        <v>-2.5465087250916853E-3</v>
      </c>
    </row>
    <row r="56" spans="2:12" x14ac:dyDescent="0.25">
      <c r="B56" s="54" t="s">
        <v>115</v>
      </c>
      <c r="C56" s="55">
        <v>9.4462540716612378E-2</v>
      </c>
      <c r="D56" s="56">
        <v>0.29253921432094554</v>
      </c>
      <c r="E56" s="57">
        <v>2149</v>
      </c>
      <c r="F56" s="58">
        <v>0</v>
      </c>
      <c r="G56" s="10"/>
      <c r="H56" s="54" t="s">
        <v>115</v>
      </c>
      <c r="I56" s="75">
        <v>4.2018598073034014E-2</v>
      </c>
      <c r="J56" s="69"/>
      <c r="K56" s="11">
        <f t="shared" si="2"/>
        <v>0.13006603107903666</v>
      </c>
      <c r="L56" s="11">
        <f t="shared" si="3"/>
        <v>-1.3568039213280803E-2</v>
      </c>
    </row>
    <row r="57" spans="2:12" x14ac:dyDescent="0.25">
      <c r="B57" s="54" t="s">
        <v>116</v>
      </c>
      <c r="C57" s="55">
        <v>0.14564913913448116</v>
      </c>
      <c r="D57" s="56">
        <v>0.35283622015689858</v>
      </c>
      <c r="E57" s="57">
        <v>2149</v>
      </c>
      <c r="F57" s="58">
        <v>0</v>
      </c>
      <c r="G57" s="10"/>
      <c r="H57" s="54" t="s">
        <v>116</v>
      </c>
      <c r="I57" s="75">
        <v>5.4456158706407937E-2</v>
      </c>
      <c r="J57" s="69"/>
      <c r="K57" s="11">
        <f t="shared" si="2"/>
        <v>0.13185909895973955</v>
      </c>
      <c r="L57" s="11">
        <f t="shared" si="3"/>
        <v>-2.2479247262744272E-2</v>
      </c>
    </row>
    <row r="58" spans="2:12" x14ac:dyDescent="0.25">
      <c r="B58" s="54" t="s">
        <v>117</v>
      </c>
      <c r="C58" s="55">
        <v>0.26058631921824105</v>
      </c>
      <c r="D58" s="56">
        <v>0.43905670705518324</v>
      </c>
      <c r="E58" s="57">
        <v>2149</v>
      </c>
      <c r="F58" s="58">
        <v>0</v>
      </c>
      <c r="G58" s="10"/>
      <c r="H58" s="54" t="s">
        <v>117</v>
      </c>
      <c r="I58" s="75">
        <v>6.3426215661680857E-2</v>
      </c>
      <c r="J58" s="69"/>
      <c r="K58" s="11">
        <f t="shared" si="2"/>
        <v>0.10681584138644452</v>
      </c>
      <c r="L58" s="11">
        <f t="shared" si="3"/>
        <v>-3.7644349387293226E-2</v>
      </c>
    </row>
    <row r="59" spans="2:12" x14ac:dyDescent="0.25">
      <c r="B59" s="54" t="s">
        <v>118</v>
      </c>
      <c r="C59" s="55">
        <v>0.71661237785016285</v>
      </c>
      <c r="D59" s="56">
        <v>0.45074784646671667</v>
      </c>
      <c r="E59" s="57">
        <v>2149</v>
      </c>
      <c r="F59" s="58">
        <v>0</v>
      </c>
      <c r="G59" s="10"/>
      <c r="H59" s="54" t="s">
        <v>118</v>
      </c>
      <c r="I59" s="75">
        <v>3.2369816260942437E-2</v>
      </c>
      <c r="J59" s="69"/>
      <c r="K59" s="11">
        <f t="shared" ref="K59:K83" si="4">((1-C59)/D59)*I59</f>
        <v>2.0351079503810699E-2</v>
      </c>
      <c r="L59" s="11">
        <f t="shared" si="1"/>
        <v>-5.1462499894693717E-2</v>
      </c>
    </row>
    <row r="60" spans="2:12" x14ac:dyDescent="0.25">
      <c r="B60" s="54" t="s">
        <v>119</v>
      </c>
      <c r="C60" s="55">
        <v>0.81526291298278264</v>
      </c>
      <c r="D60" s="56">
        <v>0.38817446046470877</v>
      </c>
      <c r="E60" s="57">
        <v>2149</v>
      </c>
      <c r="F60" s="58">
        <v>0</v>
      </c>
      <c r="G60" s="10"/>
      <c r="H60" s="54" t="s">
        <v>119</v>
      </c>
      <c r="I60" s="75">
        <v>1.5223718552755262E-2</v>
      </c>
      <c r="J60" s="69"/>
      <c r="K60" s="11">
        <f t="shared" si="4"/>
        <v>7.2451583126800423E-3</v>
      </c>
      <c r="L60" s="11">
        <f t="shared" si="1"/>
        <v>-3.197359537484995E-2</v>
      </c>
    </row>
    <row r="61" spans="2:12" x14ac:dyDescent="0.25">
      <c r="B61" s="54" t="s">
        <v>120</v>
      </c>
      <c r="C61" s="55">
        <v>0.43415542112610517</v>
      </c>
      <c r="D61" s="56">
        <v>0.49576089032595361</v>
      </c>
      <c r="E61" s="57">
        <v>2149</v>
      </c>
      <c r="F61" s="58">
        <v>0</v>
      </c>
      <c r="G61" s="10"/>
      <c r="H61" s="54" t="s">
        <v>120</v>
      </c>
      <c r="I61" s="75">
        <v>6.0651745222911307E-2</v>
      </c>
      <c r="J61" s="69"/>
      <c r="K61" s="11">
        <f t="shared" si="4"/>
        <v>6.9225834274786374E-2</v>
      </c>
      <c r="L61" s="11">
        <f t="shared" si="1"/>
        <v>-5.3114887646690534E-2</v>
      </c>
    </row>
    <row r="62" spans="2:12" x14ac:dyDescent="0.25">
      <c r="B62" s="54" t="s">
        <v>121</v>
      </c>
      <c r="C62" s="55">
        <v>0.89436947417403445</v>
      </c>
      <c r="D62" s="56">
        <v>0.30743568360213658</v>
      </c>
      <c r="E62" s="57">
        <v>2149</v>
      </c>
      <c r="F62" s="58">
        <v>0</v>
      </c>
      <c r="G62" s="10"/>
      <c r="H62" s="54" t="s">
        <v>121</v>
      </c>
      <c r="I62" s="75">
        <v>4.8866519827080832E-2</v>
      </c>
      <c r="J62" s="69"/>
      <c r="K62" s="11">
        <f t="shared" si="4"/>
        <v>1.6789840802278445E-2</v>
      </c>
      <c r="L62" s="11">
        <f t="shared" si="1"/>
        <v>-0.14215891639638406</v>
      </c>
    </row>
    <row r="63" spans="2:12" x14ac:dyDescent="0.25">
      <c r="B63" s="54" t="s">
        <v>122</v>
      </c>
      <c r="C63" s="55">
        <v>0.38762214983713356</v>
      </c>
      <c r="D63" s="56">
        <v>0.48732096898139238</v>
      </c>
      <c r="E63" s="57">
        <v>2149</v>
      </c>
      <c r="F63" s="58">
        <v>0</v>
      </c>
      <c r="G63" s="10"/>
      <c r="H63" s="54" t="s">
        <v>122</v>
      </c>
      <c r="I63" s="75">
        <v>5.569754822757577E-2</v>
      </c>
      <c r="J63" s="69"/>
      <c r="K63" s="11">
        <f t="shared" si="4"/>
        <v>6.999071867200482E-2</v>
      </c>
      <c r="L63" s="11">
        <f t="shared" si="1"/>
        <v>-4.4302635755151989E-2</v>
      </c>
    </row>
    <row r="64" spans="2:12" x14ac:dyDescent="0.25">
      <c r="B64" s="54" t="s">
        <v>123</v>
      </c>
      <c r="C64" s="55">
        <v>0.21963704048394603</v>
      </c>
      <c r="D64" s="56">
        <v>0.4140970955125266</v>
      </c>
      <c r="E64" s="57">
        <v>2149</v>
      </c>
      <c r="F64" s="58">
        <v>0</v>
      </c>
      <c r="G64" s="10"/>
      <c r="H64" s="54" t="s">
        <v>123</v>
      </c>
      <c r="I64" s="75">
        <v>4.9859612883650796E-2</v>
      </c>
      <c r="J64" s="69"/>
      <c r="K64" s="11">
        <f t="shared" si="4"/>
        <v>9.3960077218251115E-2</v>
      </c>
      <c r="L64" s="11">
        <f t="shared" si="1"/>
        <v>-2.644553157245947E-2</v>
      </c>
    </row>
    <row r="65" spans="2:12" x14ac:dyDescent="0.25">
      <c r="B65" s="54" t="s">
        <v>124</v>
      </c>
      <c r="C65" s="55">
        <v>0.40483946021405304</v>
      </c>
      <c r="D65" s="56">
        <v>0.4909751961244071</v>
      </c>
      <c r="E65" s="57">
        <v>2149</v>
      </c>
      <c r="F65" s="58">
        <v>0</v>
      </c>
      <c r="G65" s="10"/>
      <c r="H65" s="54" t="s">
        <v>124</v>
      </c>
      <c r="I65" s="75">
        <v>5.7150414509668533E-2</v>
      </c>
      <c r="J65" s="69"/>
      <c r="K65" s="11">
        <f t="shared" si="4"/>
        <v>6.9277779849282434E-2</v>
      </c>
      <c r="L65" s="11">
        <f t="shared" si="1"/>
        <v>-4.7124056660575224E-2</v>
      </c>
    </row>
    <row r="66" spans="2:12" x14ac:dyDescent="0.25">
      <c r="B66" s="54" t="s">
        <v>125</v>
      </c>
      <c r="C66" s="55">
        <v>0.89576547231270354</v>
      </c>
      <c r="D66" s="56">
        <v>0.30563566402475778</v>
      </c>
      <c r="E66" s="57">
        <v>2149</v>
      </c>
      <c r="F66" s="58">
        <v>0</v>
      </c>
      <c r="G66" s="10"/>
      <c r="H66" s="54" t="s">
        <v>125</v>
      </c>
      <c r="I66" s="75">
        <v>5.0645637355707811E-2</v>
      </c>
      <c r="J66" s="69"/>
      <c r="K66" s="11">
        <f t="shared" si="4"/>
        <v>1.7272277782237739E-2</v>
      </c>
      <c r="L66" s="11">
        <f t="shared" si="1"/>
        <v>-0.14843363719110547</v>
      </c>
    </row>
    <row r="67" spans="2:12" x14ac:dyDescent="0.25">
      <c r="B67" s="54" t="s">
        <v>126</v>
      </c>
      <c r="C67" s="55">
        <v>0.20288506281991625</v>
      </c>
      <c r="D67" s="56">
        <v>0.40224122614249302</v>
      </c>
      <c r="E67" s="57">
        <v>2149</v>
      </c>
      <c r="F67" s="58">
        <v>0</v>
      </c>
      <c r="G67" s="10"/>
      <c r="H67" s="54" t="s">
        <v>126</v>
      </c>
      <c r="I67" s="75">
        <v>-2.4450829840305308E-2</v>
      </c>
      <c r="J67" s="69"/>
      <c r="K67" s="11">
        <f t="shared" si="4"/>
        <v>-4.845381434187343E-2</v>
      </c>
      <c r="L67" s="11">
        <f t="shared" si="1"/>
        <v>1.2332669616495515E-2</v>
      </c>
    </row>
    <row r="68" spans="2:12" x14ac:dyDescent="0.25">
      <c r="B68" s="54" t="s">
        <v>127</v>
      </c>
      <c r="C68" s="55">
        <v>0.14239181014425314</v>
      </c>
      <c r="D68" s="56">
        <v>0.34953287935528576</v>
      </c>
      <c r="E68" s="57">
        <v>2149</v>
      </c>
      <c r="F68" s="58">
        <v>0</v>
      </c>
      <c r="G68" s="10"/>
      <c r="H68" s="54" t="s">
        <v>127</v>
      </c>
      <c r="I68" s="75">
        <v>1.0819174124287949E-2</v>
      </c>
      <c r="J68" s="69"/>
      <c r="K68" s="11">
        <f t="shared" si="4"/>
        <v>2.6545749726260788E-2</v>
      </c>
      <c r="L68" s="11">
        <f t="shared" si="1"/>
        <v>-4.4074874748973427E-3</v>
      </c>
    </row>
    <row r="69" spans="2:12" x14ac:dyDescent="0.25">
      <c r="B69" s="54" t="s">
        <v>128</v>
      </c>
      <c r="C69" s="55">
        <v>9.3066542577943234E-3</v>
      </c>
      <c r="D69" s="56">
        <v>9.6043390340717461E-2</v>
      </c>
      <c r="E69" s="57">
        <v>2149</v>
      </c>
      <c r="F69" s="58">
        <v>0</v>
      </c>
      <c r="G69" s="10"/>
      <c r="H69" s="54" t="s">
        <v>128</v>
      </c>
      <c r="I69" s="75">
        <v>6.9793670310408697E-3</v>
      </c>
      <c r="J69" s="69"/>
      <c r="K69" s="11">
        <f t="shared" si="4"/>
        <v>7.1992590542832691E-2</v>
      </c>
      <c r="L69" s="11">
        <f t="shared" si="1"/>
        <v>-6.7630427940660112E-4</v>
      </c>
    </row>
    <row r="70" spans="2:12" x14ac:dyDescent="0.25">
      <c r="B70" s="54" t="s">
        <v>129</v>
      </c>
      <c r="C70" s="55">
        <v>6.8403908794788276E-2</v>
      </c>
      <c r="D70" s="56">
        <v>0.25249649720745287</v>
      </c>
      <c r="E70" s="57">
        <v>2149</v>
      </c>
      <c r="F70" s="58">
        <v>0</v>
      </c>
      <c r="G70" s="10"/>
      <c r="H70" s="54" t="s">
        <v>129</v>
      </c>
      <c r="I70" s="75">
        <v>3.4723008925316844E-2</v>
      </c>
      <c r="J70" s="69"/>
      <c r="K70" s="11">
        <f t="shared" si="4"/>
        <v>0.128111953026943</v>
      </c>
      <c r="L70" s="11">
        <f t="shared" si="1"/>
        <v>-9.4068217257545581E-3</v>
      </c>
    </row>
    <row r="71" spans="2:12" x14ac:dyDescent="0.25">
      <c r="B71" s="54" t="s">
        <v>130</v>
      </c>
      <c r="C71" s="55">
        <v>2.3266635644485808E-3</v>
      </c>
      <c r="D71" s="56">
        <v>4.8190568139675267E-2</v>
      </c>
      <c r="E71" s="57">
        <v>2149</v>
      </c>
      <c r="F71" s="58">
        <v>0</v>
      </c>
      <c r="G71" s="10"/>
      <c r="H71" s="54" t="s">
        <v>130</v>
      </c>
      <c r="I71" s="75">
        <v>1.1092518402607509E-3</v>
      </c>
      <c r="J71" s="69"/>
      <c r="K71" s="11">
        <f t="shared" si="4"/>
        <v>2.2964472658065577E-2</v>
      </c>
      <c r="L71" s="11">
        <f t="shared" si="1"/>
        <v>-5.3555206758548445E-5</v>
      </c>
    </row>
    <row r="72" spans="2:12" x14ac:dyDescent="0.25">
      <c r="B72" s="54" t="s">
        <v>131</v>
      </c>
      <c r="C72" s="55">
        <v>1.8613308515588647E-3</v>
      </c>
      <c r="D72" s="56">
        <v>4.31130053170104E-2</v>
      </c>
      <c r="E72" s="57">
        <v>2149</v>
      </c>
      <c r="F72" s="58">
        <v>0</v>
      </c>
      <c r="G72" s="10"/>
      <c r="H72" s="54" t="s">
        <v>131</v>
      </c>
      <c r="I72" s="75">
        <v>1.0106354332907763E-3</v>
      </c>
      <c r="J72" s="69"/>
      <c r="K72" s="11">
        <f t="shared" si="4"/>
        <v>2.339791204444534E-2</v>
      </c>
      <c r="L72" s="11">
        <f t="shared" ref="L72:L129" si="5">((0-C72)/D72)*I72</f>
        <v>-4.3632470012951687E-5</v>
      </c>
    </row>
    <row r="73" spans="2:12" x14ac:dyDescent="0.25">
      <c r="B73" s="54" t="s">
        <v>132</v>
      </c>
      <c r="C73" s="55">
        <v>0.51186598417868778</v>
      </c>
      <c r="D73" s="56">
        <v>0.49997551960715464</v>
      </c>
      <c r="E73" s="57">
        <v>2149</v>
      </c>
      <c r="F73" s="58">
        <v>0</v>
      </c>
      <c r="G73" s="10"/>
      <c r="H73" s="54" t="s">
        <v>132</v>
      </c>
      <c r="I73" s="75">
        <v>4.8271821526974762E-2</v>
      </c>
      <c r="J73" s="69"/>
      <c r="K73" s="11">
        <f t="shared" si="4"/>
        <v>4.7128543636468616E-2</v>
      </c>
      <c r="L73" s="11">
        <f t="shared" si="5"/>
        <v>-4.9419826501540025E-2</v>
      </c>
    </row>
    <row r="74" spans="2:12" x14ac:dyDescent="0.25">
      <c r="B74" s="54" t="s">
        <v>133</v>
      </c>
      <c r="C74" s="55">
        <v>0.20055839925546767</v>
      </c>
      <c r="D74" s="56">
        <v>0.4005113874430396</v>
      </c>
      <c r="E74" s="57">
        <v>2149</v>
      </c>
      <c r="F74" s="58">
        <v>0</v>
      </c>
      <c r="G74" s="10"/>
      <c r="H74" s="54" t="s">
        <v>133</v>
      </c>
      <c r="I74" s="75">
        <v>-6.65587832773437E-2</v>
      </c>
      <c r="J74" s="69"/>
      <c r="K74" s="11">
        <f t="shared" si="4"/>
        <v>-0.13285479992604585</v>
      </c>
      <c r="L74" s="11">
        <f t="shared" si="5"/>
        <v>3.3329696605428269E-2</v>
      </c>
    </row>
    <row r="75" spans="2:12" x14ac:dyDescent="0.25">
      <c r="B75" s="54" t="s">
        <v>134</v>
      </c>
      <c r="C75" s="55">
        <v>9.3531875290832941E-2</v>
      </c>
      <c r="D75" s="56">
        <v>0.29124411509031956</v>
      </c>
      <c r="E75" s="57">
        <v>2149</v>
      </c>
      <c r="F75" s="58">
        <v>0</v>
      </c>
      <c r="G75" s="10"/>
      <c r="H75" s="54" t="s">
        <v>134</v>
      </c>
      <c r="I75" s="75">
        <v>-5.4068008144660167E-2</v>
      </c>
      <c r="J75" s="69"/>
      <c r="K75" s="11">
        <f t="shared" si="4"/>
        <v>-0.16828125757820372</v>
      </c>
      <c r="L75" s="11">
        <f t="shared" si="5"/>
        <v>1.7363723189537446E-2</v>
      </c>
    </row>
    <row r="76" spans="2:12" x14ac:dyDescent="0.25">
      <c r="B76" s="54" t="s">
        <v>135</v>
      </c>
      <c r="C76" s="55">
        <v>9.3066542577943234E-4</v>
      </c>
      <c r="D76" s="56">
        <v>3.0499707459204533E-2</v>
      </c>
      <c r="E76" s="57">
        <v>2149</v>
      </c>
      <c r="F76" s="58">
        <v>0</v>
      </c>
      <c r="G76" s="10"/>
      <c r="H76" s="54" t="s">
        <v>135</v>
      </c>
      <c r="I76" s="75">
        <v>-2.9408435260155608E-3</v>
      </c>
      <c r="J76" s="69"/>
      <c r="K76" s="11">
        <f t="shared" si="4"/>
        <v>-9.6332287401549394E-2</v>
      </c>
      <c r="L76" s="11">
        <f t="shared" si="5"/>
        <v>8.9736644062924449E-5</v>
      </c>
    </row>
    <row r="77" spans="2:12" x14ac:dyDescent="0.25">
      <c r="B77" s="54" t="s">
        <v>136</v>
      </c>
      <c r="C77" s="55">
        <v>2.0939972080037228E-2</v>
      </c>
      <c r="D77" s="56">
        <v>0.1432167382133358</v>
      </c>
      <c r="E77" s="57">
        <v>2149</v>
      </c>
      <c r="F77" s="58">
        <v>0</v>
      </c>
      <c r="G77" s="10"/>
      <c r="H77" s="54" t="s">
        <v>136</v>
      </c>
      <c r="I77" s="75">
        <v>2.7086975324767766E-3</v>
      </c>
      <c r="J77" s="69"/>
      <c r="K77" s="11">
        <f t="shared" si="4"/>
        <v>1.8517231399468537E-2</v>
      </c>
      <c r="L77" s="11">
        <f t="shared" si="5"/>
        <v>-3.9604344723197915E-4</v>
      </c>
    </row>
    <row r="78" spans="2:12" x14ac:dyDescent="0.25">
      <c r="B78" s="54" t="s">
        <v>137</v>
      </c>
      <c r="C78" s="55">
        <v>4.4671940437412752E-2</v>
      </c>
      <c r="D78" s="56">
        <v>0.20663065146705667</v>
      </c>
      <c r="E78" s="57">
        <v>2149</v>
      </c>
      <c r="F78" s="58">
        <v>0</v>
      </c>
      <c r="G78" s="10"/>
      <c r="H78" s="54" t="s">
        <v>137</v>
      </c>
      <c r="I78" s="75">
        <v>2.8493109669382771E-2</v>
      </c>
      <c r="J78" s="69"/>
      <c r="K78" s="11">
        <f t="shared" si="4"/>
        <v>0.13173392707274695</v>
      </c>
      <c r="L78" s="11">
        <f t="shared" si="5"/>
        <v>-6.1599887963875825E-3</v>
      </c>
    </row>
    <row r="79" spans="2:12" x14ac:dyDescent="0.25">
      <c r="B79" s="54" t="s">
        <v>138</v>
      </c>
      <c r="C79" s="55">
        <v>0.59795253606328524</v>
      </c>
      <c r="D79" s="56">
        <v>0.49042555113882036</v>
      </c>
      <c r="E79" s="57">
        <v>2149</v>
      </c>
      <c r="F79" s="58">
        <v>0</v>
      </c>
      <c r="G79" s="10"/>
      <c r="H79" s="54" t="s">
        <v>138</v>
      </c>
      <c r="I79" s="75">
        <v>6.9060272786070603E-2</v>
      </c>
      <c r="J79" s="69"/>
      <c r="K79" s="11">
        <f t="shared" si="4"/>
        <v>5.661513244557291E-2</v>
      </c>
      <c r="L79" s="11">
        <f t="shared" si="5"/>
        <v>-8.4201904158056923E-2</v>
      </c>
    </row>
    <row r="80" spans="2:12" x14ac:dyDescent="0.25">
      <c r="B80" s="54" t="s">
        <v>139</v>
      </c>
      <c r="C80" s="55">
        <v>3.7691949744067005E-2</v>
      </c>
      <c r="D80" s="56">
        <v>0.19049449528297185</v>
      </c>
      <c r="E80" s="57">
        <v>2149</v>
      </c>
      <c r="F80" s="58">
        <v>0</v>
      </c>
      <c r="G80" s="10"/>
      <c r="H80" s="54" t="s">
        <v>139</v>
      </c>
      <c r="I80" s="75">
        <v>1.2600018221635931E-2</v>
      </c>
      <c r="J80" s="69"/>
      <c r="K80" s="11">
        <f t="shared" si="4"/>
        <v>6.3650652739546926E-2</v>
      </c>
      <c r="L80" s="11">
        <f t="shared" si="5"/>
        <v>-2.4930864951176498E-3</v>
      </c>
    </row>
    <row r="81" spans="2:12" x14ac:dyDescent="0.25">
      <c r="B81" s="54" t="s">
        <v>140</v>
      </c>
      <c r="C81" s="55">
        <v>1.8613308515588647E-3</v>
      </c>
      <c r="D81" s="56">
        <v>4.3113005317010268E-2</v>
      </c>
      <c r="E81" s="57">
        <v>2149</v>
      </c>
      <c r="F81" s="58">
        <v>0</v>
      </c>
      <c r="G81" s="10"/>
      <c r="H81" s="54" t="s">
        <v>140</v>
      </c>
      <c r="I81" s="75">
        <v>-4.7392042928150283E-4</v>
      </c>
      <c r="J81" s="69"/>
      <c r="K81" s="11">
        <f t="shared" si="4"/>
        <v>-1.0972055951262103E-2</v>
      </c>
      <c r="L81" s="11">
        <f t="shared" si="5"/>
        <v>2.0460710398623967E-5</v>
      </c>
    </row>
    <row r="82" spans="2:12" x14ac:dyDescent="0.25">
      <c r="B82" s="54" t="s">
        <v>141</v>
      </c>
      <c r="C82" s="55">
        <v>1.3959981386691485E-3</v>
      </c>
      <c r="D82" s="56">
        <v>3.7345660077470123E-2</v>
      </c>
      <c r="E82" s="57">
        <v>2149</v>
      </c>
      <c r="F82" s="58">
        <v>0</v>
      </c>
      <c r="G82" s="10"/>
      <c r="H82" s="54" t="s">
        <v>141</v>
      </c>
      <c r="I82" s="75">
        <v>-1.1809721490371064E-3</v>
      </c>
      <c r="J82" s="69"/>
      <c r="K82" s="11">
        <f t="shared" si="4"/>
        <v>-3.1578596058252355E-2</v>
      </c>
      <c r="L82" s="11">
        <f t="shared" si="5"/>
        <v>4.414528805906667E-5</v>
      </c>
    </row>
    <row r="83" spans="2:12" x14ac:dyDescent="0.25">
      <c r="B83" s="54" t="s">
        <v>143</v>
      </c>
      <c r="C83" s="55">
        <v>4.6533271288971617E-4</v>
      </c>
      <c r="D83" s="56">
        <v>2.1571571868774148E-2</v>
      </c>
      <c r="E83" s="57">
        <v>2149</v>
      </c>
      <c r="F83" s="58">
        <v>0</v>
      </c>
      <c r="G83" s="10"/>
      <c r="H83" s="54" t="s">
        <v>143</v>
      </c>
      <c r="I83" s="75">
        <v>-3.8684561070497798E-3</v>
      </c>
      <c r="J83" s="69"/>
      <c r="K83" s="11">
        <f t="shared" si="4"/>
        <v>-0.17924776235115047</v>
      </c>
      <c r="L83" s="11">
        <f t="shared" si="5"/>
        <v>8.3448678934427604E-5</v>
      </c>
    </row>
    <row r="84" spans="2:12" x14ac:dyDescent="0.25">
      <c r="B84" s="54" t="s">
        <v>144</v>
      </c>
      <c r="C84" s="55">
        <v>0.10004653327128897</v>
      </c>
      <c r="D84" s="56">
        <v>0.30013187305390604</v>
      </c>
      <c r="E84" s="57">
        <v>2149</v>
      </c>
      <c r="F84" s="58">
        <v>0</v>
      </c>
      <c r="G84" s="10"/>
      <c r="H84" s="54" t="s">
        <v>144</v>
      </c>
      <c r="I84" s="75">
        <v>-6.667935312132843E-2</v>
      </c>
      <c r="J84" s="69"/>
      <c r="K84" s="11">
        <f t="shared" ref="K84:K129" si="6">((1-C84)/D84)*I84</f>
        <v>-0.1999398277502818</v>
      </c>
      <c r="L84" s="11">
        <f t="shared" si="5"/>
        <v>2.2227023250419125E-2</v>
      </c>
    </row>
    <row r="85" spans="2:12" x14ac:dyDescent="0.25">
      <c r="B85" s="54" t="s">
        <v>145</v>
      </c>
      <c r="C85" s="55">
        <v>4.6533271288971617E-4</v>
      </c>
      <c r="D85" s="56">
        <v>2.1571571868774508E-2</v>
      </c>
      <c r="E85" s="57">
        <v>2149</v>
      </c>
      <c r="F85" s="58">
        <v>0</v>
      </c>
      <c r="G85" s="10"/>
      <c r="H85" s="54" t="s">
        <v>145</v>
      </c>
      <c r="I85" s="75">
        <v>-5.2616986873969479E-3</v>
      </c>
      <c r="J85" s="69"/>
      <c r="K85" s="11">
        <f t="shared" si="6"/>
        <v>-0.24380468325932494</v>
      </c>
      <c r="L85" s="11">
        <f t="shared" si="5"/>
        <v>1.1350311138702279E-4</v>
      </c>
    </row>
    <row r="86" spans="2:12" x14ac:dyDescent="0.25">
      <c r="B86" s="54" t="s">
        <v>146</v>
      </c>
      <c r="C86" s="55">
        <v>4.6533271288971617E-4</v>
      </c>
      <c r="D86" s="56">
        <v>2.1571571868774238E-2</v>
      </c>
      <c r="E86" s="57">
        <v>2149</v>
      </c>
      <c r="F86" s="58">
        <v>0</v>
      </c>
      <c r="G86" s="10"/>
      <c r="H86" s="54" t="s">
        <v>146</v>
      </c>
      <c r="I86" s="75">
        <v>-1.1869545673605512E-3</v>
      </c>
      <c r="J86" s="69"/>
      <c r="K86" s="11">
        <f t="shared" si="6"/>
        <v>-5.499841392128739E-2</v>
      </c>
      <c r="L86" s="11">
        <f t="shared" si="5"/>
        <v>2.5604475754789287E-5</v>
      </c>
    </row>
    <row r="87" spans="2:12" x14ac:dyDescent="0.25">
      <c r="B87" s="54" t="s">
        <v>147</v>
      </c>
      <c r="C87" s="55">
        <v>4.6533271288971617E-4</v>
      </c>
      <c r="D87" s="56">
        <v>2.1571571868774547E-2</v>
      </c>
      <c r="E87" s="57">
        <v>2149</v>
      </c>
      <c r="F87" s="58">
        <v>0</v>
      </c>
      <c r="G87" s="10"/>
      <c r="H87" s="54" t="s">
        <v>147</v>
      </c>
      <c r="I87" s="75">
        <v>-1.5388859326234221E-3</v>
      </c>
      <c r="J87" s="69"/>
      <c r="K87" s="11">
        <f t="shared" si="6"/>
        <v>-7.130541288389422E-2</v>
      </c>
      <c r="L87" s="11">
        <f t="shared" si="5"/>
        <v>3.3196188493433066E-5</v>
      </c>
    </row>
    <row r="88" spans="2:12" x14ac:dyDescent="0.25">
      <c r="B88" s="54" t="s">
        <v>148</v>
      </c>
      <c r="C88" s="55">
        <v>1.3959981386691485E-3</v>
      </c>
      <c r="D88" s="56">
        <v>3.7345660077467903E-2</v>
      </c>
      <c r="E88" s="57">
        <v>2149</v>
      </c>
      <c r="F88" s="58">
        <v>0</v>
      </c>
      <c r="G88" s="10"/>
      <c r="H88" s="54" t="s">
        <v>148</v>
      </c>
      <c r="I88" s="75">
        <v>5.9370066314782593E-3</v>
      </c>
      <c r="J88" s="69"/>
      <c r="K88" s="11">
        <f t="shared" si="6"/>
        <v>0.1587525449804133</v>
      </c>
      <c r="L88" s="11">
        <f t="shared" si="5"/>
        <v>-2.2192806847215281E-4</v>
      </c>
    </row>
    <row r="89" spans="2:12" x14ac:dyDescent="0.25">
      <c r="B89" s="54" t="s">
        <v>149</v>
      </c>
      <c r="C89" s="55">
        <v>0.87761749651000465</v>
      </c>
      <c r="D89" s="56">
        <v>0.32780333840508707</v>
      </c>
      <c r="E89" s="57">
        <v>2149</v>
      </c>
      <c r="F89" s="58">
        <v>0</v>
      </c>
      <c r="G89" s="10"/>
      <c r="H89" s="54" t="s">
        <v>149</v>
      </c>
      <c r="I89" s="75">
        <v>5.787538131631137E-2</v>
      </c>
      <c r="J89" s="69"/>
      <c r="K89" s="11">
        <f t="shared" si="6"/>
        <v>2.1607266388408354E-2</v>
      </c>
      <c r="L89" s="11">
        <f t="shared" si="5"/>
        <v>-0.15494792550774963</v>
      </c>
    </row>
    <row r="90" spans="2:12" x14ac:dyDescent="0.25">
      <c r="B90" s="54" t="s">
        <v>150</v>
      </c>
      <c r="C90" s="55">
        <v>9.3066542577943234E-4</v>
      </c>
      <c r="D90" s="56">
        <v>3.0499707459204443E-2</v>
      </c>
      <c r="E90" s="57">
        <v>2149</v>
      </c>
      <c r="F90" s="58">
        <v>0</v>
      </c>
      <c r="G90" s="10"/>
      <c r="H90" s="54" t="s">
        <v>150</v>
      </c>
      <c r="I90" s="75">
        <v>-1.8536232812908198E-3</v>
      </c>
      <c r="J90" s="69"/>
      <c r="K90" s="11">
        <f t="shared" si="6"/>
        <v>-6.0718555437541483E-2</v>
      </c>
      <c r="L90" s="11">
        <f t="shared" si="5"/>
        <v>5.6561299895241259E-5</v>
      </c>
    </row>
    <row r="91" spans="2:12" x14ac:dyDescent="0.25">
      <c r="B91" s="54" t="s">
        <v>151</v>
      </c>
      <c r="C91" s="55">
        <v>8.3759888320148902E-3</v>
      </c>
      <c r="D91" s="56">
        <v>9.115754723339925E-2</v>
      </c>
      <c r="E91" s="57">
        <v>2149</v>
      </c>
      <c r="F91" s="58">
        <v>0</v>
      </c>
      <c r="G91" s="10"/>
      <c r="H91" s="54" t="s">
        <v>151</v>
      </c>
      <c r="I91" s="75">
        <v>3.3316679497778249E-3</v>
      </c>
      <c r="J91" s="69"/>
      <c r="K91" s="11">
        <f t="shared" si="6"/>
        <v>3.6242330300743739E-2</v>
      </c>
      <c r="L91" s="11">
        <f t="shared" si="5"/>
        <v>-3.0612949104335391E-4</v>
      </c>
    </row>
    <row r="92" spans="2:12" x14ac:dyDescent="0.25">
      <c r="B92" s="54" t="s">
        <v>152</v>
      </c>
      <c r="C92" s="55">
        <v>6.0493252675663097E-3</v>
      </c>
      <c r="D92" s="56">
        <v>7.7559848854541757E-2</v>
      </c>
      <c r="E92" s="57">
        <v>2149</v>
      </c>
      <c r="F92" s="58">
        <v>0</v>
      </c>
      <c r="G92" s="10"/>
      <c r="H92" s="54" t="s">
        <v>152</v>
      </c>
      <c r="I92" s="75">
        <v>6.9383583387418891E-3</v>
      </c>
      <c r="J92" s="69"/>
      <c r="K92" s="11">
        <f t="shared" si="6"/>
        <v>8.8916959666355377E-2</v>
      </c>
      <c r="L92" s="11">
        <f t="shared" si="5"/>
        <v>-5.4116127137763094E-4</v>
      </c>
    </row>
    <row r="93" spans="2:12" x14ac:dyDescent="0.25">
      <c r="B93" s="54" t="s">
        <v>153</v>
      </c>
      <c r="C93" s="55">
        <v>3.2573289902280132E-3</v>
      </c>
      <c r="D93" s="56">
        <v>5.699324789742919E-2</v>
      </c>
      <c r="E93" s="57">
        <v>2149</v>
      </c>
      <c r="F93" s="58">
        <v>0</v>
      </c>
      <c r="G93" s="10"/>
      <c r="H93" s="54" t="s">
        <v>153</v>
      </c>
      <c r="I93" s="75">
        <v>4.050949228653249E-3</v>
      </c>
      <c r="J93" s="69"/>
      <c r="K93" s="11">
        <f t="shared" si="6"/>
        <v>7.0846180964446268E-2</v>
      </c>
      <c r="L93" s="11">
        <f t="shared" si="5"/>
        <v>-2.3152346720407276E-4</v>
      </c>
    </row>
    <row r="94" spans="2:12" x14ac:dyDescent="0.25">
      <c r="B94" s="54" t="s">
        <v>154</v>
      </c>
      <c r="C94" s="55">
        <v>9.3066542577943234E-4</v>
      </c>
      <c r="D94" s="56">
        <v>3.049970745920472E-2</v>
      </c>
      <c r="E94" s="57">
        <v>2149</v>
      </c>
      <c r="F94" s="58">
        <v>0</v>
      </c>
      <c r="G94" s="10"/>
      <c r="H94" s="54" t="s">
        <v>154</v>
      </c>
      <c r="I94" s="75">
        <v>-1.6412977476051448E-3</v>
      </c>
      <c r="J94" s="69"/>
      <c r="K94" s="11">
        <f t="shared" si="6"/>
        <v>-5.3763474640907125E-2</v>
      </c>
      <c r="L94" s="11">
        <f t="shared" si="5"/>
        <v>5.0082416991995471E-5</v>
      </c>
    </row>
    <row r="95" spans="2:12" x14ac:dyDescent="0.25">
      <c r="B95" s="54" t="s">
        <v>155</v>
      </c>
      <c r="C95" s="55">
        <v>2.3266635644485808E-3</v>
      </c>
      <c r="D95" s="56">
        <v>4.8190568139675774E-2</v>
      </c>
      <c r="E95" s="57">
        <v>2149</v>
      </c>
      <c r="F95" s="58">
        <v>0</v>
      </c>
      <c r="G95" s="10"/>
      <c r="H95" s="54" t="s">
        <v>155</v>
      </c>
      <c r="I95" s="75">
        <v>-1.1571146584897699E-2</v>
      </c>
      <c r="J95" s="69"/>
      <c r="K95" s="11">
        <f t="shared" si="6"/>
        <v>-0.23955360696889666</v>
      </c>
      <c r="L95" s="11">
        <f t="shared" si="5"/>
        <v>5.5866046401328515E-4</v>
      </c>
    </row>
    <row r="96" spans="2:12" x14ac:dyDescent="0.25">
      <c r="B96" s="54" t="s">
        <v>156</v>
      </c>
      <c r="C96" s="55">
        <v>4.6533271288971617E-3</v>
      </c>
      <c r="D96" s="56">
        <v>6.8072240657917463E-2</v>
      </c>
      <c r="E96" s="57">
        <v>2149</v>
      </c>
      <c r="F96" s="58">
        <v>0</v>
      </c>
      <c r="G96" s="10"/>
      <c r="H96" s="54" t="s">
        <v>156</v>
      </c>
      <c r="I96" s="75">
        <v>-9.2355047388700991E-3</v>
      </c>
      <c r="J96" s="69"/>
      <c r="K96" s="11">
        <f t="shared" si="6"/>
        <v>-0.13504078645383147</v>
      </c>
      <c r="L96" s="11">
        <f t="shared" si="5"/>
        <v>6.3132672488934775E-4</v>
      </c>
    </row>
    <row r="97" spans="2:13" x14ac:dyDescent="0.25">
      <c r="B97" s="54" t="s">
        <v>157</v>
      </c>
      <c r="C97" s="55">
        <v>0.1326198231735691</v>
      </c>
      <c r="D97" s="56">
        <v>0.33924233028490985</v>
      </c>
      <c r="E97" s="57">
        <v>2149</v>
      </c>
      <c r="F97" s="58">
        <v>0</v>
      </c>
      <c r="G97" s="10"/>
      <c r="H97" s="54" t="s">
        <v>157</v>
      </c>
      <c r="I97" s="75">
        <v>-5.1826489835793799E-2</v>
      </c>
      <c r="J97" s="69"/>
      <c r="K97" s="11">
        <f t="shared" si="6"/>
        <v>-0.13251079215353348</v>
      </c>
      <c r="L97" s="11">
        <f t="shared" si="5"/>
        <v>2.0260502019182964E-2</v>
      </c>
    </row>
    <row r="98" spans="2:13" x14ac:dyDescent="0.25">
      <c r="B98" s="54" t="s">
        <v>158</v>
      </c>
      <c r="C98" s="55">
        <v>6.0493252675663097E-3</v>
      </c>
      <c r="D98" s="56">
        <v>7.7559848854543548E-2</v>
      </c>
      <c r="E98" s="57">
        <v>2149</v>
      </c>
      <c r="F98" s="58">
        <v>0</v>
      </c>
      <c r="G98" s="10"/>
      <c r="H98" s="54" t="s">
        <v>158</v>
      </c>
      <c r="I98" s="75">
        <v>-4.3889442439140544E-3</v>
      </c>
      <c r="J98" s="69"/>
      <c r="K98" s="11">
        <f t="shared" si="6"/>
        <v>-5.6245520807843237E-2</v>
      </c>
      <c r="L98" s="11">
        <f t="shared" si="5"/>
        <v>3.4231824461702345E-4</v>
      </c>
    </row>
    <row r="99" spans="2:13" x14ac:dyDescent="0.25">
      <c r="B99" s="54" t="s">
        <v>159</v>
      </c>
      <c r="C99" s="55">
        <v>8.7017217310376926E-2</v>
      </c>
      <c r="D99" s="56">
        <v>0.2819258889724181</v>
      </c>
      <c r="E99" s="57">
        <v>2149</v>
      </c>
      <c r="F99" s="58">
        <v>0</v>
      </c>
      <c r="G99" s="10"/>
      <c r="H99" s="54" t="s">
        <v>159</v>
      </c>
      <c r="I99" s="75">
        <v>-5.4339541652619186E-2</v>
      </c>
      <c r="J99" s="69"/>
      <c r="K99" s="11">
        <f t="shared" si="6"/>
        <v>-0.17597201210897162</v>
      </c>
      <c r="L99" s="11">
        <f t="shared" si="5"/>
        <v>1.6772052122516663E-2</v>
      </c>
    </row>
    <row r="100" spans="2:13" x14ac:dyDescent="0.25">
      <c r="B100" s="54" t="s">
        <v>160</v>
      </c>
      <c r="C100" s="55">
        <v>1.3959981386691485E-3</v>
      </c>
      <c r="D100" s="56">
        <v>3.7345660077470491E-2</v>
      </c>
      <c r="E100" s="57">
        <v>2149</v>
      </c>
      <c r="F100" s="58">
        <v>0</v>
      </c>
      <c r="G100" s="10"/>
      <c r="H100" s="54" t="s">
        <v>160</v>
      </c>
      <c r="I100" s="75">
        <v>-2.1049750491819491E-3</v>
      </c>
      <c r="J100" s="69"/>
      <c r="K100" s="11">
        <f t="shared" si="6"/>
        <v>-5.6285964783346833E-2</v>
      </c>
      <c r="L100" s="11">
        <f t="shared" si="5"/>
        <v>7.8684946109058957E-5</v>
      </c>
    </row>
    <row r="101" spans="2:13" x14ac:dyDescent="0.25">
      <c r="B101" s="54" t="s">
        <v>162</v>
      </c>
      <c r="C101" s="55">
        <v>2.9315960912052116E-2</v>
      </c>
      <c r="D101" s="56">
        <v>0.16872991219501582</v>
      </c>
      <c r="E101" s="57">
        <v>2149</v>
      </c>
      <c r="F101" s="58">
        <v>0</v>
      </c>
      <c r="G101" s="10"/>
      <c r="H101" s="54" t="s">
        <v>162</v>
      </c>
      <c r="I101" s="75">
        <v>3.5756992321502794E-3</v>
      </c>
      <c r="J101" s="69"/>
      <c r="K101" s="11">
        <f t="shared" si="6"/>
        <v>2.0570591948247539E-2</v>
      </c>
      <c r="L101" s="11">
        <f t="shared" si="5"/>
        <v>-6.2125948836989214E-4</v>
      </c>
    </row>
    <row r="102" spans="2:13" x14ac:dyDescent="0.25">
      <c r="B102" s="54" t="s">
        <v>163</v>
      </c>
      <c r="C102" s="55">
        <v>4.699860400186133E-2</v>
      </c>
      <c r="D102" s="56">
        <v>0.2116851129762779</v>
      </c>
      <c r="E102" s="57">
        <v>2149</v>
      </c>
      <c r="F102" s="58">
        <v>0</v>
      </c>
      <c r="G102" s="10"/>
      <c r="H102" s="54" t="s">
        <v>163</v>
      </c>
      <c r="I102" s="75">
        <v>-1.9913310529161961E-2</v>
      </c>
      <c r="J102" s="69"/>
      <c r="K102" s="11">
        <f t="shared" si="6"/>
        <v>-8.9649255284959276E-2</v>
      </c>
      <c r="L102" s="11">
        <f t="shared" si="5"/>
        <v>4.4211790936430108E-3</v>
      </c>
    </row>
    <row r="103" spans="2:13" x14ac:dyDescent="0.25">
      <c r="B103" s="54" t="s">
        <v>164</v>
      </c>
      <c r="C103" s="55">
        <v>5.2117263843648211E-2</v>
      </c>
      <c r="D103" s="56">
        <v>0.22231521153959843</v>
      </c>
      <c r="E103" s="57">
        <v>2149</v>
      </c>
      <c r="F103" s="58">
        <v>0</v>
      </c>
      <c r="G103" s="10"/>
      <c r="H103" s="54" t="s">
        <v>164</v>
      </c>
      <c r="I103" s="75">
        <v>1.4998056784773086E-2</v>
      </c>
      <c r="J103" s="69"/>
      <c r="K103" s="11">
        <f t="shared" si="6"/>
        <v>6.3947037198787651E-2</v>
      </c>
      <c r="L103" s="11">
        <f t="shared" si="5"/>
        <v>-3.5159882995896997E-3</v>
      </c>
    </row>
    <row r="104" spans="2:13" x14ac:dyDescent="0.25">
      <c r="B104" s="54" t="s">
        <v>165</v>
      </c>
      <c r="C104" s="55">
        <v>1.5355979525360632E-2</v>
      </c>
      <c r="D104" s="56">
        <v>0.12299273395228626</v>
      </c>
      <c r="E104" s="57">
        <v>2149</v>
      </c>
      <c r="F104" s="58">
        <v>0</v>
      </c>
      <c r="G104" s="10"/>
      <c r="H104" s="54" t="s">
        <v>165</v>
      </c>
      <c r="I104" s="75">
        <v>5.3063262820156904E-3</v>
      </c>
      <c r="J104" s="69"/>
      <c r="K104" s="11">
        <f t="shared" si="6"/>
        <v>4.2480903354023318E-2</v>
      </c>
      <c r="L104" s="11">
        <f t="shared" si="5"/>
        <v>-6.6250936232645056E-4</v>
      </c>
    </row>
    <row r="105" spans="2:13" x14ac:dyDescent="0.25">
      <c r="B105" s="54" t="s">
        <v>166</v>
      </c>
      <c r="C105" s="55">
        <v>0.60353652861796181</v>
      </c>
      <c r="D105" s="56">
        <v>0.48927659250873617</v>
      </c>
      <c r="E105" s="57">
        <v>2149</v>
      </c>
      <c r="F105" s="58">
        <v>0</v>
      </c>
      <c r="G105" s="10"/>
      <c r="H105" s="54" t="s">
        <v>166</v>
      </c>
      <c r="I105" s="75">
        <v>6.7982471794386254E-2</v>
      </c>
      <c r="J105" s="69"/>
      <c r="K105" s="11">
        <f t="shared" si="6"/>
        <v>5.508656488661396E-2</v>
      </c>
      <c r="L105" s="11">
        <f t="shared" si="5"/>
        <v>-8.3858303589129463E-2</v>
      </c>
      <c r="M105" s="3"/>
    </row>
    <row r="106" spans="2:13" x14ac:dyDescent="0.25">
      <c r="B106" s="54" t="s">
        <v>167</v>
      </c>
      <c r="C106" s="55">
        <v>1.2098650535132619E-2</v>
      </c>
      <c r="D106" s="56">
        <v>0.10935189784980526</v>
      </c>
      <c r="E106" s="57">
        <v>2149</v>
      </c>
      <c r="F106" s="58">
        <v>0</v>
      </c>
      <c r="G106" s="10"/>
      <c r="H106" s="54" t="s">
        <v>167</v>
      </c>
      <c r="I106" s="75">
        <v>1.0048175355006933E-2</v>
      </c>
      <c r="J106" s="69"/>
      <c r="K106" s="11">
        <f t="shared" si="6"/>
        <v>9.0776714332888475E-2</v>
      </c>
      <c r="L106" s="11">
        <f t="shared" si="5"/>
        <v>-1.1117261293712201E-3</v>
      </c>
    </row>
    <row r="107" spans="2:13" x14ac:dyDescent="0.25">
      <c r="B107" s="54" t="s">
        <v>168</v>
      </c>
      <c r="C107" s="55">
        <v>4.1879944160074451E-3</v>
      </c>
      <c r="D107" s="56">
        <v>6.4594091614027765E-2</v>
      </c>
      <c r="E107" s="57">
        <v>2149</v>
      </c>
      <c r="F107" s="58">
        <v>0</v>
      </c>
      <c r="G107" s="10"/>
      <c r="H107" s="54" t="s">
        <v>168</v>
      </c>
      <c r="I107" s="75">
        <v>-2.3384037276948737E-3</v>
      </c>
      <c r="J107" s="69"/>
      <c r="K107" s="11">
        <f t="shared" si="6"/>
        <v>-3.6049899421996316E-2</v>
      </c>
      <c r="L107" s="11">
        <f t="shared" si="5"/>
        <v>1.5161172654110599E-4</v>
      </c>
    </row>
    <row r="108" spans="2:13" x14ac:dyDescent="0.25">
      <c r="B108" s="54" t="s">
        <v>170</v>
      </c>
      <c r="C108" s="55">
        <v>1.3959981386691485E-3</v>
      </c>
      <c r="D108" s="56">
        <v>3.7345660077468978E-2</v>
      </c>
      <c r="E108" s="57">
        <v>2149</v>
      </c>
      <c r="F108" s="58">
        <v>0</v>
      </c>
      <c r="G108" s="10"/>
      <c r="H108" s="54" t="s">
        <v>170</v>
      </c>
      <c r="I108" s="75">
        <v>-7.5090031209172777E-4</v>
      </c>
      <c r="J108" s="69"/>
      <c r="K108" s="11">
        <f t="shared" si="6"/>
        <v>-2.0078693350130798E-2</v>
      </c>
      <c r="L108" s="11">
        <f t="shared" si="5"/>
        <v>2.8069002819381357E-5</v>
      </c>
    </row>
    <row r="109" spans="2:13" x14ac:dyDescent="0.25">
      <c r="B109" s="54" t="s">
        <v>51</v>
      </c>
      <c r="C109" s="55">
        <v>0.39274080967892044</v>
      </c>
      <c r="D109" s="56">
        <v>0.48847364053802345</v>
      </c>
      <c r="E109" s="57">
        <v>2149</v>
      </c>
      <c r="F109" s="58">
        <v>0</v>
      </c>
      <c r="G109" s="10"/>
      <c r="H109" s="54" t="s">
        <v>51</v>
      </c>
      <c r="I109" s="75">
        <v>-4.5447116438160608E-2</v>
      </c>
      <c r="J109" s="69"/>
      <c r="K109" s="11">
        <f t="shared" si="6"/>
        <v>-5.6498809434768177E-2</v>
      </c>
      <c r="L109" s="11">
        <f t="shared" si="5"/>
        <v>3.654022617850141E-2</v>
      </c>
    </row>
    <row r="110" spans="2:13" x14ac:dyDescent="0.25">
      <c r="B110" s="54" t="s">
        <v>52</v>
      </c>
      <c r="C110" s="59">
        <v>2.4476500697999071</v>
      </c>
      <c r="D110" s="60">
        <v>1.6102211688732027</v>
      </c>
      <c r="E110" s="57">
        <v>2149</v>
      </c>
      <c r="F110" s="58">
        <v>0</v>
      </c>
      <c r="G110" s="10"/>
      <c r="H110" s="54" t="s">
        <v>52</v>
      </c>
      <c r="I110" s="75">
        <v>-5.6745660923358957E-3</v>
      </c>
      <c r="J110" s="69"/>
      <c r="K110" s="11"/>
      <c r="L110" s="11"/>
      <c r="M110" s="12" t="str">
        <f>"((memsleep-"&amp;C110&amp;")/"&amp;D110&amp;")*("&amp;I110&amp;")"</f>
        <v>((memsleep-2.44765006979991)/1.6102211688732)*(-0.0056745660923359)</v>
      </c>
    </row>
    <row r="111" spans="2:13" x14ac:dyDescent="0.25">
      <c r="B111" s="54" t="s">
        <v>173</v>
      </c>
      <c r="C111" s="61">
        <v>8.6551884597487208E-2</v>
      </c>
      <c r="D111" s="62">
        <v>0.28124271102896858</v>
      </c>
      <c r="E111" s="57">
        <v>2149</v>
      </c>
      <c r="F111" s="58">
        <v>0</v>
      </c>
      <c r="G111" s="10"/>
      <c r="H111" s="54" t="s">
        <v>173</v>
      </c>
      <c r="I111" s="75">
        <v>-2.937029123671004E-2</v>
      </c>
      <c r="J111" s="69"/>
      <c r="K111" s="11">
        <f t="shared" si="6"/>
        <v>-9.5391759952962341E-2</v>
      </c>
      <c r="L111" s="11">
        <f t="shared" si="5"/>
        <v>9.038648676133975E-3</v>
      </c>
    </row>
    <row r="112" spans="2:13" x14ac:dyDescent="0.25">
      <c r="B112" s="54" t="s">
        <v>174</v>
      </c>
      <c r="C112" s="61">
        <v>1.6286644951140065E-2</v>
      </c>
      <c r="D112" s="62">
        <v>0.12660509032071507</v>
      </c>
      <c r="E112" s="57">
        <v>2149</v>
      </c>
      <c r="F112" s="58">
        <v>0</v>
      </c>
      <c r="G112" s="10"/>
      <c r="H112" s="54" t="s">
        <v>174</v>
      </c>
      <c r="I112" s="75">
        <v>-1.2538544604207865E-2</v>
      </c>
      <c r="J112" s="69"/>
      <c r="K112" s="11">
        <f t="shared" si="6"/>
        <v>-9.7423679796680027E-2</v>
      </c>
      <c r="L112" s="11">
        <f t="shared" si="5"/>
        <v>1.6129748310708611E-3</v>
      </c>
    </row>
    <row r="113" spans="2:12" x14ac:dyDescent="0.25">
      <c r="B113" s="54" t="s">
        <v>175</v>
      </c>
      <c r="C113" s="61">
        <v>8.8413215449046068E-3</v>
      </c>
      <c r="D113" s="62">
        <v>9.3633499658057034E-2</v>
      </c>
      <c r="E113" s="57">
        <v>2149</v>
      </c>
      <c r="F113" s="58">
        <v>0</v>
      </c>
      <c r="G113" s="10"/>
      <c r="H113" s="54" t="s">
        <v>175</v>
      </c>
      <c r="I113" s="75">
        <v>-6.1040725465877918E-3</v>
      </c>
      <c r="J113" s="69"/>
      <c r="K113" s="11">
        <f t="shared" si="6"/>
        <v>-6.4614742592817104E-2</v>
      </c>
      <c r="L113" s="11">
        <f t="shared" si="5"/>
        <v>5.7637563815188979E-4</v>
      </c>
    </row>
    <row r="114" spans="2:12" x14ac:dyDescent="0.25">
      <c r="B114" s="54" t="s">
        <v>176</v>
      </c>
      <c r="C114" s="61">
        <v>3.3503955328059561E-2</v>
      </c>
      <c r="D114" s="62">
        <v>0.17999032047269642</v>
      </c>
      <c r="E114" s="57">
        <v>2149</v>
      </c>
      <c r="F114" s="58">
        <v>0</v>
      </c>
      <c r="G114" s="10"/>
      <c r="H114" s="54" t="s">
        <v>176</v>
      </c>
      <c r="I114" s="75">
        <v>-8.0442447685481113E-3</v>
      </c>
      <c r="J114" s="69"/>
      <c r="K114" s="11">
        <f t="shared" si="6"/>
        <v>-4.3195271449911574E-2</v>
      </c>
      <c r="L114" s="11">
        <f t="shared" si="5"/>
        <v>1.497380618388846E-3</v>
      </c>
    </row>
    <row r="115" spans="2:12" x14ac:dyDescent="0.25">
      <c r="B115" s="54" t="s">
        <v>177</v>
      </c>
      <c r="C115" s="61">
        <v>2.791996277338297E-3</v>
      </c>
      <c r="D115" s="62">
        <v>5.2777809893007351E-2</v>
      </c>
      <c r="E115" s="57">
        <v>2149</v>
      </c>
      <c r="F115" s="58">
        <v>0</v>
      </c>
      <c r="G115" s="10"/>
      <c r="H115" s="54" t="s">
        <v>177</v>
      </c>
      <c r="I115" s="75">
        <v>-1.9857250868421435E-3</v>
      </c>
      <c r="J115" s="69"/>
      <c r="K115" s="11">
        <f t="shared" si="6"/>
        <v>-3.7519195165660366E-2</v>
      </c>
      <c r="L115" s="11">
        <f t="shared" si="5"/>
        <v>1.0504674334762584E-4</v>
      </c>
    </row>
    <row r="116" spans="2:12" x14ac:dyDescent="0.25">
      <c r="B116" s="54" t="s">
        <v>178</v>
      </c>
      <c r="C116" s="61">
        <v>3.2573289902280132E-3</v>
      </c>
      <c r="D116" s="62">
        <v>5.6993247897429183E-2</v>
      </c>
      <c r="E116" s="57">
        <v>2149</v>
      </c>
      <c r="F116" s="58">
        <v>0</v>
      </c>
      <c r="G116" s="10"/>
      <c r="H116" s="54" t="s">
        <v>178</v>
      </c>
      <c r="I116" s="75">
        <v>-2.0379442090813792E-3</v>
      </c>
      <c r="J116" s="69"/>
      <c r="K116" s="11">
        <f t="shared" si="6"/>
        <v>-3.5641168546569152E-2</v>
      </c>
      <c r="L116" s="11">
        <f t="shared" si="5"/>
        <v>1.1647440701493186E-4</v>
      </c>
    </row>
    <row r="117" spans="2:12" x14ac:dyDescent="0.25">
      <c r="B117" s="54" t="s">
        <v>179</v>
      </c>
      <c r="C117" s="61">
        <v>1.8613308515588647E-2</v>
      </c>
      <c r="D117" s="62">
        <v>0.13518638016946405</v>
      </c>
      <c r="E117" s="57">
        <v>2149</v>
      </c>
      <c r="F117" s="58">
        <v>0</v>
      </c>
      <c r="G117" s="10"/>
      <c r="H117" s="54" t="s">
        <v>179</v>
      </c>
      <c r="I117" s="75">
        <v>-1.0312644976745266E-2</v>
      </c>
      <c r="J117" s="69"/>
      <c r="K117" s="11">
        <f t="shared" si="6"/>
        <v>-7.486473505315025E-2</v>
      </c>
      <c r="L117" s="11">
        <f t="shared" si="5"/>
        <v>1.4199096264229539E-3</v>
      </c>
    </row>
    <row r="118" spans="2:12" x14ac:dyDescent="0.25">
      <c r="B118" s="54" t="s">
        <v>180</v>
      </c>
      <c r="C118" s="61">
        <v>0.11912517449976734</v>
      </c>
      <c r="D118" s="62">
        <v>0.32401114089869432</v>
      </c>
      <c r="E118" s="57">
        <v>2149</v>
      </c>
      <c r="F118" s="58">
        <v>0</v>
      </c>
      <c r="G118" s="10"/>
      <c r="H118" s="54" t="s">
        <v>180</v>
      </c>
      <c r="I118" s="75">
        <v>-3.4453818981740734E-2</v>
      </c>
      <c r="J118" s="69"/>
      <c r="K118" s="11">
        <f t="shared" si="6"/>
        <v>-9.3668080977643245E-2</v>
      </c>
      <c r="L118" s="11">
        <f t="shared" si="5"/>
        <v>1.2667210105798557E-2</v>
      </c>
    </row>
    <row r="119" spans="2:12" x14ac:dyDescent="0.25">
      <c r="B119" s="54" t="s">
        <v>181</v>
      </c>
      <c r="C119" s="61">
        <v>3.8622615169846441E-2</v>
      </c>
      <c r="D119" s="62">
        <v>0.19273867032244707</v>
      </c>
      <c r="E119" s="57">
        <v>2149</v>
      </c>
      <c r="F119" s="58">
        <v>0</v>
      </c>
      <c r="G119" s="10"/>
      <c r="H119" s="54" t="s">
        <v>181</v>
      </c>
      <c r="I119" s="75">
        <v>-1.4826849996001829E-2</v>
      </c>
      <c r="J119" s="69"/>
      <c r="K119" s="11">
        <f t="shared" ref="K119" si="7">((1-C119)/D119)*I119</f>
        <v>-7.3956089095033636E-2</v>
      </c>
      <c r="L119" s="11">
        <f t="shared" ref="L119" si="8">((0-C119)/D119)*I119</f>
        <v>2.9711303944277793E-3</v>
      </c>
    </row>
    <row r="120" spans="2:12" x14ac:dyDescent="0.25">
      <c r="B120" s="54" t="s">
        <v>182</v>
      </c>
      <c r="C120" s="61">
        <v>1.4425314099581201E-2</v>
      </c>
      <c r="D120" s="62">
        <v>0.11926375489757481</v>
      </c>
      <c r="E120" s="57">
        <v>2149</v>
      </c>
      <c r="F120" s="58">
        <v>0</v>
      </c>
      <c r="G120" s="10"/>
      <c r="H120" s="54" t="s">
        <v>182</v>
      </c>
      <c r="I120" s="75">
        <v>-4.6354060620530926E-3</v>
      </c>
      <c r="J120" s="69"/>
      <c r="K120" s="11">
        <f t="shared" si="6"/>
        <v>-3.830618009262237E-2</v>
      </c>
      <c r="L120" s="11">
        <f t="shared" si="5"/>
        <v>5.6066646972204601E-4</v>
      </c>
    </row>
    <row r="121" spans="2:12" x14ac:dyDescent="0.25">
      <c r="B121" s="54" t="s">
        <v>183</v>
      </c>
      <c r="C121" s="61">
        <v>3.5830618892508145E-2</v>
      </c>
      <c r="D121" s="62">
        <v>0.18591091650526378</v>
      </c>
      <c r="E121" s="57">
        <v>2149</v>
      </c>
      <c r="F121" s="58">
        <v>0</v>
      </c>
      <c r="G121" s="10"/>
      <c r="H121" s="54" t="s">
        <v>183</v>
      </c>
      <c r="I121" s="75">
        <v>-1.3571521463187733E-2</v>
      </c>
      <c r="J121" s="69"/>
      <c r="K121" s="11">
        <f t="shared" si="6"/>
        <v>-7.0384492184880756E-2</v>
      </c>
      <c r="L121" s="11">
        <f t="shared" si="5"/>
        <v>2.6156399122759743E-3</v>
      </c>
    </row>
    <row r="122" spans="2:12" x14ac:dyDescent="0.25">
      <c r="B122" s="54" t="s">
        <v>184</v>
      </c>
      <c r="C122" s="61">
        <v>2.791996277338297E-3</v>
      </c>
      <c r="D122" s="62">
        <v>5.277780989300733E-2</v>
      </c>
      <c r="E122" s="57">
        <v>2149</v>
      </c>
      <c r="F122" s="58">
        <v>0</v>
      </c>
      <c r="G122" s="9"/>
      <c r="H122" s="54" t="s">
        <v>184</v>
      </c>
      <c r="I122" s="75">
        <v>-8.8809824497416943E-3</v>
      </c>
      <c r="J122" s="69"/>
      <c r="K122" s="11">
        <f t="shared" si="6"/>
        <v>-0.16780133161562447</v>
      </c>
      <c r="L122" s="11">
        <f t="shared" si="5"/>
        <v>4.6981240769656873E-4</v>
      </c>
    </row>
    <row r="123" spans="2:12" x14ac:dyDescent="0.25">
      <c r="B123" s="54" t="s">
        <v>185</v>
      </c>
      <c r="C123" s="61">
        <v>2.791996277338297E-3</v>
      </c>
      <c r="D123" s="62">
        <v>5.2777809893007295E-2</v>
      </c>
      <c r="E123" s="57">
        <v>2149</v>
      </c>
      <c r="F123" s="58">
        <v>0</v>
      </c>
      <c r="G123" s="9"/>
      <c r="H123" s="54" t="s">
        <v>185</v>
      </c>
      <c r="I123" s="75">
        <v>-1.0109390394627396E-2</v>
      </c>
      <c r="J123" s="69"/>
      <c r="K123" s="11">
        <f t="shared" si="6"/>
        <v>-0.19101143140869745</v>
      </c>
      <c r="L123" s="11">
        <f t="shared" si="5"/>
        <v>5.3479635485402922E-4</v>
      </c>
    </row>
    <row r="124" spans="2:12" x14ac:dyDescent="0.25">
      <c r="B124" s="54" t="s">
        <v>186</v>
      </c>
      <c r="C124" s="61">
        <v>0.19125174499767333</v>
      </c>
      <c r="D124" s="62">
        <v>0.39337834670032423</v>
      </c>
      <c r="E124" s="57">
        <v>2149</v>
      </c>
      <c r="F124" s="58">
        <v>0</v>
      </c>
      <c r="G124" s="9"/>
      <c r="H124" s="54" t="s">
        <v>186</v>
      </c>
      <c r="I124" s="75">
        <v>-3.2305032677086273E-2</v>
      </c>
      <c r="J124" s="69"/>
      <c r="K124" s="11">
        <f t="shared" si="6"/>
        <v>-6.6416057275490936E-2</v>
      </c>
      <c r="L124" s="11">
        <f t="shared" si="5"/>
        <v>1.5705983624986639E-2</v>
      </c>
    </row>
    <row r="125" spans="2:12" x14ac:dyDescent="0.25">
      <c r="B125" s="54" t="s">
        <v>187</v>
      </c>
      <c r="C125" s="61">
        <v>6.7938576081898558E-2</v>
      </c>
      <c r="D125" s="62">
        <v>0.25169903835487911</v>
      </c>
      <c r="E125" s="57">
        <v>2149</v>
      </c>
      <c r="F125" s="58">
        <v>0</v>
      </c>
      <c r="G125" s="9"/>
      <c r="H125" s="54" t="s">
        <v>187</v>
      </c>
      <c r="I125" s="75">
        <v>-1.9502547871435499E-2</v>
      </c>
      <c r="J125" s="69"/>
      <c r="K125" s="11">
        <f t="shared" si="6"/>
        <v>-7.2219475520808013E-2</v>
      </c>
      <c r="L125" s="11">
        <f t="shared" si="5"/>
        <v>5.264125524731887E-3</v>
      </c>
    </row>
    <row r="126" spans="2:12" x14ac:dyDescent="0.25">
      <c r="B126" s="54" t="s">
        <v>188</v>
      </c>
      <c r="C126" s="61">
        <v>1.6286644951140065E-2</v>
      </c>
      <c r="D126" s="62">
        <v>0.12660509032071504</v>
      </c>
      <c r="E126" s="57">
        <v>2149</v>
      </c>
      <c r="F126" s="58">
        <v>0</v>
      </c>
      <c r="G126" s="9"/>
      <c r="H126" s="54" t="s">
        <v>188</v>
      </c>
      <c r="I126" s="75">
        <v>-1.8204885847153492E-3</v>
      </c>
      <c r="J126" s="69"/>
      <c r="K126" s="11">
        <f t="shared" si="6"/>
        <v>-1.4145078440068621E-2</v>
      </c>
      <c r="L126" s="11">
        <f t="shared" si="5"/>
        <v>2.3419004039848708E-4</v>
      </c>
    </row>
    <row r="127" spans="2:12" x14ac:dyDescent="0.25">
      <c r="B127" s="54" t="s">
        <v>189</v>
      </c>
      <c r="C127" s="61">
        <v>8.2829222894369475E-2</v>
      </c>
      <c r="D127" s="62">
        <v>0.27568806618103597</v>
      </c>
      <c r="E127" s="57">
        <v>2149</v>
      </c>
      <c r="F127" s="58">
        <v>0</v>
      </c>
      <c r="G127" s="9"/>
      <c r="H127" s="54" t="s">
        <v>189</v>
      </c>
      <c r="I127" s="75">
        <v>-2.8292867196813259E-2</v>
      </c>
      <c r="J127" s="69"/>
      <c r="K127" s="11">
        <f t="shared" si="6"/>
        <v>-9.4125913221094759E-2</v>
      </c>
      <c r="L127" s="11">
        <f t="shared" si="5"/>
        <v>8.5004629900329119E-3</v>
      </c>
    </row>
    <row r="128" spans="2:12" x14ac:dyDescent="0.25">
      <c r="B128" s="54" t="s">
        <v>190</v>
      </c>
      <c r="C128" s="61">
        <v>7.9106561191251753E-3</v>
      </c>
      <c r="D128" s="62">
        <v>8.8609995521495233E-2</v>
      </c>
      <c r="E128" s="57">
        <v>2149</v>
      </c>
      <c r="F128" s="58">
        <v>0</v>
      </c>
      <c r="G128" s="9"/>
      <c r="H128" s="54" t="s">
        <v>190</v>
      </c>
      <c r="I128" s="75">
        <v>3.1901592840525238E-5</v>
      </c>
      <c r="J128" s="69"/>
      <c r="K128" s="11">
        <f t="shared" si="6"/>
        <v>3.5717449395688037E-4</v>
      </c>
      <c r="L128" s="11">
        <f t="shared" si="5"/>
        <v>-2.8480142576299096E-6</v>
      </c>
    </row>
    <row r="129" spans="2:13" x14ac:dyDescent="0.25">
      <c r="B129" s="54" t="s">
        <v>191</v>
      </c>
      <c r="C129" s="61">
        <v>5.1186598417868774E-3</v>
      </c>
      <c r="D129" s="62">
        <v>7.137807754664853E-2</v>
      </c>
      <c r="E129" s="57">
        <v>2149</v>
      </c>
      <c r="F129" s="58">
        <v>0</v>
      </c>
      <c r="G129" s="9"/>
      <c r="H129" s="54" t="s">
        <v>191</v>
      </c>
      <c r="I129" s="75">
        <v>1.8122560883008627E-3</v>
      </c>
      <c r="J129" s="69"/>
      <c r="K129" s="11">
        <f t="shared" si="6"/>
        <v>2.5259573076345767E-2</v>
      </c>
      <c r="L129" s="11">
        <f t="shared" si="5"/>
        <v>-1.2996038533199411E-4</v>
      </c>
    </row>
    <row r="130" spans="2:13" ht="15" thickBot="1" x14ac:dyDescent="0.3">
      <c r="B130" s="63" t="s">
        <v>53</v>
      </c>
      <c r="C130" s="64">
        <v>1.0886871416468344</v>
      </c>
      <c r="D130" s="65">
        <v>6.7757381183718612</v>
      </c>
      <c r="E130" s="66">
        <v>2149</v>
      </c>
      <c r="F130" s="67">
        <v>48</v>
      </c>
      <c r="G130" s="9"/>
      <c r="H130" s="63" t="s">
        <v>53</v>
      </c>
      <c r="I130" s="76">
        <v>-6.7094865871449314E-3</v>
      </c>
      <c r="J130" s="69"/>
      <c r="K130" s="11"/>
      <c r="L130" s="11"/>
      <c r="M130" s="12" t="str">
        <f>"((landarea-"&amp;C130&amp;")/"&amp;D130&amp;")*("&amp;I130&amp;")"</f>
        <v>((landarea-1.08868714164683)/6.77573811837186)*(-0.00670948658714493)</v>
      </c>
    </row>
    <row r="131" spans="2:13" ht="25.8" customHeight="1" thickTop="1" x14ac:dyDescent="0.25">
      <c r="B131" s="68" t="s">
        <v>46</v>
      </c>
      <c r="C131" s="68"/>
      <c r="D131" s="68"/>
      <c r="E131" s="68"/>
      <c r="F131" s="68"/>
      <c r="G131" s="9"/>
      <c r="H131" s="68" t="s">
        <v>7</v>
      </c>
      <c r="I131" s="68"/>
      <c r="J131" s="69"/>
      <c r="K131" s="11"/>
      <c r="L131" s="11"/>
    </row>
  </sheetData>
  <mergeCells count="7">
    <mergeCell ref="K5:L5"/>
    <mergeCell ref="B5:F5"/>
    <mergeCell ref="B6"/>
    <mergeCell ref="B131:F131"/>
    <mergeCell ref="H4:I4"/>
    <mergeCell ref="H5:H6"/>
    <mergeCell ref="H131:I131"/>
  </mergeCells>
  <pageMargins left="0.25" right="0.2" top="0.25" bottom="0.25" header="0.55000000000000004" footer="0.05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9"/>
  <sheetViews>
    <sheetView zoomScaleNormal="100" workbookViewId="0"/>
  </sheetViews>
  <sheetFormatPr defaultColWidth="9.109375" defaultRowHeight="14.4" x14ac:dyDescent="0.3"/>
  <cols>
    <col min="1" max="1" width="9.109375" style="2" customWidth="1"/>
    <col min="2" max="2" width="60.6640625" style="2" customWidth="1"/>
    <col min="3" max="3" width="9.109375" style="2" customWidth="1"/>
    <col min="4" max="4" width="12.6640625" style="2" customWidth="1"/>
    <col min="5" max="5" width="9.109375" style="2" customWidth="1"/>
    <col min="6" max="6" width="8.88671875" style="2" bestFit="1" customWidth="1"/>
    <col min="7" max="7" width="9.109375" style="2"/>
    <col min="8" max="8" width="60.6640625" style="2" customWidth="1"/>
    <col min="9" max="9" width="10.6640625" style="2" customWidth="1"/>
    <col min="10" max="10" width="9.109375" style="2"/>
    <col min="11" max="11" width="12" style="2" bestFit="1" customWidth="1"/>
    <col min="12" max="12" width="15.33203125" style="2" bestFit="1" customWidth="1"/>
    <col min="13" max="16384" width="9.109375" style="2"/>
  </cols>
  <sheetData>
    <row r="1" spans="1:12" x14ac:dyDescent="0.3">
      <c r="A1" s="2" t="s">
        <v>11</v>
      </c>
      <c r="B1" s="12" t="s">
        <v>93</v>
      </c>
    </row>
    <row r="4" spans="1:12" ht="15" thickBot="1" x14ac:dyDescent="0.3">
      <c r="H4" s="77" t="s">
        <v>6</v>
      </c>
      <c r="I4" s="77"/>
      <c r="J4" s="102"/>
    </row>
    <row r="5" spans="1:12" ht="15.6" thickTop="1" thickBot="1" x14ac:dyDescent="0.3">
      <c r="B5" s="77" t="s">
        <v>0</v>
      </c>
      <c r="C5" s="77"/>
      <c r="D5" s="77"/>
      <c r="E5" s="77"/>
      <c r="F5" s="77"/>
      <c r="G5" s="5"/>
      <c r="H5" s="103" t="s">
        <v>45</v>
      </c>
      <c r="I5" s="104" t="s">
        <v>4</v>
      </c>
      <c r="J5" s="102"/>
      <c r="K5" s="14" t="s">
        <v>8</v>
      </c>
      <c r="L5" s="14"/>
    </row>
    <row r="6" spans="1:12" ht="15.6" thickTop="1" thickBot="1" x14ac:dyDescent="0.3">
      <c r="B6" s="78" t="s">
        <v>45</v>
      </c>
      <c r="C6" s="79" t="s">
        <v>1</v>
      </c>
      <c r="D6" s="80" t="s">
        <v>171</v>
      </c>
      <c r="E6" s="80" t="s">
        <v>172</v>
      </c>
      <c r="F6" s="81" t="s">
        <v>2</v>
      </c>
      <c r="G6" s="5"/>
      <c r="H6" s="105"/>
      <c r="I6" s="106" t="s">
        <v>5</v>
      </c>
      <c r="J6" s="102"/>
      <c r="K6" s="1" t="s">
        <v>9</v>
      </c>
      <c r="L6" s="1" t="s">
        <v>10</v>
      </c>
    </row>
    <row r="7" spans="1:12" ht="15" thickTop="1" x14ac:dyDescent="0.25">
      <c r="B7" s="82" t="s">
        <v>65</v>
      </c>
      <c r="C7" s="83">
        <v>3.3860045146726862E-3</v>
      </c>
      <c r="D7" s="84">
        <v>5.8095470399065138E-2</v>
      </c>
      <c r="E7" s="85">
        <v>6202</v>
      </c>
      <c r="F7" s="86">
        <v>0</v>
      </c>
      <c r="G7" s="5"/>
      <c r="H7" s="82" t="s">
        <v>65</v>
      </c>
      <c r="I7" s="107">
        <v>1.8811802266500886E-2</v>
      </c>
      <c r="J7" s="102"/>
      <c r="K7" s="11">
        <f>((1-C7)/D7)*I7</f>
        <v>0.32271199958128022</v>
      </c>
      <c r="L7" s="11">
        <f>((0-C7)/D7)*I7</f>
        <v>-1.0964167596192985E-3</v>
      </c>
    </row>
    <row r="8" spans="1:12" x14ac:dyDescent="0.25">
      <c r="B8" s="87" t="s">
        <v>66</v>
      </c>
      <c r="C8" s="88">
        <v>1.5156401160915834E-2</v>
      </c>
      <c r="D8" s="89">
        <v>0.12218466272941417</v>
      </c>
      <c r="E8" s="90">
        <v>6202</v>
      </c>
      <c r="F8" s="91">
        <v>0</v>
      </c>
      <c r="G8" s="5"/>
      <c r="H8" s="87" t="s">
        <v>66</v>
      </c>
      <c r="I8" s="108">
        <v>2.6510006356378013E-2</v>
      </c>
      <c r="J8" s="102"/>
      <c r="K8" s="11">
        <f t="shared" ref="K8:K71" si="0">((1-C8)/D8)*I8</f>
        <v>0.2136782922017032</v>
      </c>
      <c r="L8" s="11">
        <f t="shared" ref="L8:L71" si="1">((0-C8)/D8)*I8</f>
        <v>-3.2884347522855444E-3</v>
      </c>
    </row>
    <row r="9" spans="1:12" x14ac:dyDescent="0.25">
      <c r="B9" s="87" t="s">
        <v>67</v>
      </c>
      <c r="C9" s="88">
        <v>1.2415349887133182E-2</v>
      </c>
      <c r="D9" s="89">
        <v>0.11073927157853575</v>
      </c>
      <c r="E9" s="90">
        <v>6202</v>
      </c>
      <c r="F9" s="91">
        <v>0</v>
      </c>
      <c r="G9" s="5"/>
      <c r="H9" s="87" t="s">
        <v>67</v>
      </c>
      <c r="I9" s="108">
        <v>1.0902102184163003E-2</v>
      </c>
      <c r="J9" s="102"/>
      <c r="K9" s="11">
        <f t="shared" si="0"/>
        <v>9.722611154621523E-2</v>
      </c>
      <c r="L9" s="11">
        <f t="shared" si="1"/>
        <v>-1.2222711165809916E-3</v>
      </c>
    </row>
    <row r="10" spans="1:12" x14ac:dyDescent="0.25">
      <c r="B10" s="87" t="s">
        <v>68</v>
      </c>
      <c r="C10" s="88">
        <v>6.2882940986778463E-2</v>
      </c>
      <c r="D10" s="89">
        <v>0.24277186783512134</v>
      </c>
      <c r="E10" s="90">
        <v>6202</v>
      </c>
      <c r="F10" s="91">
        <v>0</v>
      </c>
      <c r="G10" s="5"/>
      <c r="H10" s="87" t="s">
        <v>68</v>
      </c>
      <c r="I10" s="108">
        <v>2.0801399994977158E-2</v>
      </c>
      <c r="J10" s="102"/>
      <c r="K10" s="11">
        <f t="shared" si="0"/>
        <v>8.0294916212818992E-2</v>
      </c>
      <c r="L10" s="11">
        <f t="shared" si="1"/>
        <v>-5.3879933453199269E-3</v>
      </c>
    </row>
    <row r="11" spans="1:12" x14ac:dyDescent="0.25">
      <c r="B11" s="87" t="s">
        <v>47</v>
      </c>
      <c r="C11" s="88">
        <v>0.52966784908094167</v>
      </c>
      <c r="D11" s="89">
        <v>0.49915928606721977</v>
      </c>
      <c r="E11" s="90">
        <v>6202</v>
      </c>
      <c r="F11" s="91">
        <v>0</v>
      </c>
      <c r="G11" s="5"/>
      <c r="H11" s="87" t="s">
        <v>47</v>
      </c>
      <c r="I11" s="108">
        <v>-2.7260597589842443E-2</v>
      </c>
      <c r="J11" s="102"/>
      <c r="K11" s="11">
        <f t="shared" si="0"/>
        <v>-2.5686260593863558E-2</v>
      </c>
      <c r="L11" s="11">
        <f t="shared" si="1"/>
        <v>2.8926762444580666E-2</v>
      </c>
    </row>
    <row r="12" spans="1:12" x14ac:dyDescent="0.25">
      <c r="B12" s="87" t="s">
        <v>69</v>
      </c>
      <c r="C12" s="88">
        <v>6.1754272815220897E-2</v>
      </c>
      <c r="D12" s="89">
        <v>0.240728117112669</v>
      </c>
      <c r="E12" s="90">
        <v>6202</v>
      </c>
      <c r="F12" s="91">
        <v>0</v>
      </c>
      <c r="G12" s="5"/>
      <c r="H12" s="87" t="s">
        <v>69</v>
      </c>
      <c r="I12" s="108">
        <v>3.8229482802449311E-3</v>
      </c>
      <c r="J12" s="102"/>
      <c r="K12" s="11">
        <f t="shared" si="0"/>
        <v>1.4900066233266096E-2</v>
      </c>
      <c r="L12" s="11">
        <f t="shared" si="1"/>
        <v>-9.8070551079926368E-4</v>
      </c>
    </row>
    <row r="13" spans="1:12" x14ac:dyDescent="0.25">
      <c r="B13" s="87" t="s">
        <v>70</v>
      </c>
      <c r="C13" s="88">
        <v>0.11609158336020639</v>
      </c>
      <c r="D13" s="89">
        <v>0.32036054011394416</v>
      </c>
      <c r="E13" s="90">
        <v>6202</v>
      </c>
      <c r="F13" s="91">
        <v>0</v>
      </c>
      <c r="G13" s="5"/>
      <c r="H13" s="87" t="s">
        <v>70</v>
      </c>
      <c r="I13" s="108">
        <v>-5.89213839313506E-3</v>
      </c>
      <c r="J13" s="102"/>
      <c r="K13" s="11">
        <f t="shared" si="0"/>
        <v>-1.6257029395212515E-2</v>
      </c>
      <c r="L13" s="11">
        <f t="shared" si="1"/>
        <v>2.1351808034573171E-3</v>
      </c>
    </row>
    <row r="14" spans="1:12" x14ac:dyDescent="0.25">
      <c r="B14" s="87" t="s">
        <v>71</v>
      </c>
      <c r="C14" s="88">
        <v>5.2402450822315379E-2</v>
      </c>
      <c r="D14" s="89">
        <v>0.222855203620651</v>
      </c>
      <c r="E14" s="90">
        <v>6202</v>
      </c>
      <c r="F14" s="91">
        <v>0</v>
      </c>
      <c r="G14" s="5"/>
      <c r="H14" s="87" t="s">
        <v>71</v>
      </c>
      <c r="I14" s="108">
        <v>5.5895782482747675E-3</v>
      </c>
      <c r="J14" s="102"/>
      <c r="K14" s="11">
        <f t="shared" si="0"/>
        <v>2.3767318702677339E-2</v>
      </c>
      <c r="L14" s="11">
        <f t="shared" si="1"/>
        <v>-1.3143404080942886E-3</v>
      </c>
    </row>
    <row r="15" spans="1:12" x14ac:dyDescent="0.25">
      <c r="B15" s="87" t="s">
        <v>72</v>
      </c>
      <c r="C15" s="88">
        <v>4.6114156723637542E-2</v>
      </c>
      <c r="D15" s="89">
        <v>0.20974921909275204</v>
      </c>
      <c r="E15" s="90">
        <v>6202</v>
      </c>
      <c r="F15" s="91">
        <v>0</v>
      </c>
      <c r="G15" s="5"/>
      <c r="H15" s="87" t="s">
        <v>72</v>
      </c>
      <c r="I15" s="108">
        <v>-2.276661850888173E-3</v>
      </c>
      <c r="J15" s="102"/>
      <c r="K15" s="11">
        <f t="shared" si="0"/>
        <v>-1.0353676256259456E-2</v>
      </c>
      <c r="L15" s="11">
        <f t="shared" si="1"/>
        <v>5.0053269257778986E-4</v>
      </c>
    </row>
    <row r="16" spans="1:12" x14ac:dyDescent="0.25">
      <c r="B16" s="87" t="s">
        <v>48</v>
      </c>
      <c r="C16" s="88">
        <v>7.0944856497903901E-3</v>
      </c>
      <c r="D16" s="89">
        <v>8.3936225158110236E-2</v>
      </c>
      <c r="E16" s="90">
        <v>6202</v>
      </c>
      <c r="F16" s="91">
        <v>0</v>
      </c>
      <c r="G16" s="5"/>
      <c r="H16" s="87" t="s">
        <v>48</v>
      </c>
      <c r="I16" s="108">
        <v>1.9581728547218343E-2</v>
      </c>
      <c r="J16" s="102"/>
      <c r="K16" s="11">
        <f t="shared" si="0"/>
        <v>0.23163784430879156</v>
      </c>
      <c r="L16" s="11">
        <f t="shared" si="1"/>
        <v>-1.6550933987636942E-3</v>
      </c>
    </row>
    <row r="17" spans="2:12" x14ac:dyDescent="0.25">
      <c r="B17" s="87" t="s">
        <v>73</v>
      </c>
      <c r="C17" s="88">
        <v>2.4185746533376329E-3</v>
      </c>
      <c r="D17" s="89">
        <v>4.912345912540883E-2</v>
      </c>
      <c r="E17" s="90">
        <v>6202</v>
      </c>
      <c r="F17" s="91">
        <v>0</v>
      </c>
      <c r="G17" s="5"/>
      <c r="H17" s="87" t="s">
        <v>73</v>
      </c>
      <c r="I17" s="108">
        <v>1.752787549136537E-2</v>
      </c>
      <c r="J17" s="102"/>
      <c r="K17" s="11">
        <f t="shared" si="0"/>
        <v>0.35594975043056015</v>
      </c>
      <c r="L17" s="11">
        <f t="shared" si="1"/>
        <v>-8.6297822150612597E-4</v>
      </c>
    </row>
    <row r="18" spans="2:12" x14ac:dyDescent="0.25">
      <c r="B18" s="87" t="s">
        <v>94</v>
      </c>
      <c r="C18" s="88">
        <v>4.998387616897775E-3</v>
      </c>
      <c r="D18" s="89">
        <v>7.0528049531103379E-2</v>
      </c>
      <c r="E18" s="90">
        <v>6202</v>
      </c>
      <c r="F18" s="91">
        <v>0</v>
      </c>
      <c r="G18" s="5"/>
      <c r="H18" s="87" t="s">
        <v>94</v>
      </c>
      <c r="I18" s="108">
        <v>6.4163455699042188E-3</v>
      </c>
      <c r="J18" s="102"/>
      <c r="K18" s="11">
        <f t="shared" si="0"/>
        <v>9.0521065449943608E-2</v>
      </c>
      <c r="L18" s="11">
        <f t="shared" si="1"/>
        <v>-4.5473230091528949E-4</v>
      </c>
    </row>
    <row r="19" spans="2:12" ht="22.8" x14ac:dyDescent="0.25">
      <c r="B19" s="87" t="s">
        <v>49</v>
      </c>
      <c r="C19" s="88">
        <v>8.2231538213479519E-2</v>
      </c>
      <c r="D19" s="89">
        <v>0.27473929983808837</v>
      </c>
      <c r="E19" s="90">
        <v>6202</v>
      </c>
      <c r="F19" s="91">
        <v>0</v>
      </c>
      <c r="G19" s="5"/>
      <c r="H19" s="87" t="s">
        <v>49</v>
      </c>
      <c r="I19" s="108">
        <v>-1.0270194655608019E-4</v>
      </c>
      <c r="J19" s="102"/>
      <c r="K19" s="11">
        <f t="shared" si="0"/>
        <v>-3.4307653680708668E-4</v>
      </c>
      <c r="L19" s="11">
        <f t="shared" si="1"/>
        <v>3.0739464822841565E-5</v>
      </c>
    </row>
    <row r="20" spans="2:12" x14ac:dyDescent="0.25">
      <c r="B20" s="87" t="s">
        <v>50</v>
      </c>
      <c r="C20" s="88">
        <v>2.7410512737826506E-3</v>
      </c>
      <c r="D20" s="89">
        <v>5.2287462491577695E-2</v>
      </c>
      <c r="E20" s="90">
        <v>6202</v>
      </c>
      <c r="F20" s="91">
        <v>0</v>
      </c>
      <c r="G20" s="5"/>
      <c r="H20" s="87" t="s">
        <v>50</v>
      </c>
      <c r="I20" s="108">
        <v>7.2326009577052741E-3</v>
      </c>
      <c r="J20" s="102"/>
      <c r="K20" s="11">
        <f t="shared" ref="K20:K65" si="2">((1-C20)/D20)*I20</f>
        <v>0.13794465602149283</v>
      </c>
      <c r="L20" s="11">
        <f t="shared" ref="L20:L65" si="3">((0-C20)/D20)*I20</f>
        <v>-3.7915265195883236E-4</v>
      </c>
    </row>
    <row r="21" spans="2:12" x14ac:dyDescent="0.25">
      <c r="B21" s="87" t="s">
        <v>95</v>
      </c>
      <c r="C21" s="88">
        <v>1.6123831022250886E-4</v>
      </c>
      <c r="D21" s="89">
        <v>1.2697964806318771E-2</v>
      </c>
      <c r="E21" s="90">
        <v>6202</v>
      </c>
      <c r="F21" s="91">
        <v>0</v>
      </c>
      <c r="G21" s="5"/>
      <c r="H21" s="87" t="s">
        <v>95</v>
      </c>
      <c r="I21" s="108">
        <v>1.3754199875130088E-3</v>
      </c>
      <c r="J21" s="102"/>
      <c r="K21" s="11">
        <f t="shared" si="2"/>
        <v>0.10830067952574957</v>
      </c>
      <c r="L21" s="11">
        <f t="shared" si="3"/>
        <v>-1.7465034595347454E-5</v>
      </c>
    </row>
    <row r="22" spans="2:12" x14ac:dyDescent="0.25">
      <c r="B22" s="87" t="s">
        <v>96</v>
      </c>
      <c r="C22" s="88">
        <v>4.837149306675266E-4</v>
      </c>
      <c r="D22" s="89">
        <v>2.1989973141326842E-2</v>
      </c>
      <c r="E22" s="90">
        <v>6202</v>
      </c>
      <c r="F22" s="91">
        <v>0</v>
      </c>
      <c r="G22" s="5"/>
      <c r="H22" s="87" t="s">
        <v>96</v>
      </c>
      <c r="I22" s="108">
        <v>-4.8806159140337398E-3</v>
      </c>
      <c r="J22" s="102"/>
      <c r="K22" s="11">
        <f t="shared" si="2"/>
        <v>-0.22183997478729625</v>
      </c>
      <c r="L22" s="11">
        <f t="shared" si="3"/>
        <v>1.0735923929051278E-4</v>
      </c>
    </row>
    <row r="23" spans="2:12" x14ac:dyDescent="0.25">
      <c r="B23" s="87" t="s">
        <v>74</v>
      </c>
      <c r="C23" s="88">
        <v>1.6123831022250886E-4</v>
      </c>
      <c r="D23" s="89">
        <v>1.2697964806318756E-2</v>
      </c>
      <c r="E23" s="90">
        <v>6202</v>
      </c>
      <c r="F23" s="91">
        <v>0</v>
      </c>
      <c r="G23" s="5"/>
      <c r="H23" s="87" t="s">
        <v>74</v>
      </c>
      <c r="I23" s="108">
        <v>9.3465420424668679E-3</v>
      </c>
      <c r="J23" s="102"/>
      <c r="K23" s="11">
        <f t="shared" si="2"/>
        <v>0.73594746594125426</v>
      </c>
      <c r="L23" s="11">
        <f t="shared" si="3"/>
        <v>-1.1868206191602228E-4</v>
      </c>
    </row>
    <row r="24" spans="2:12" x14ac:dyDescent="0.25">
      <c r="B24" s="87" t="s">
        <v>75</v>
      </c>
      <c r="C24" s="88">
        <v>8.0619155111254432E-4</v>
      </c>
      <c r="D24" s="89">
        <v>2.8384353285014277E-2</v>
      </c>
      <c r="E24" s="90">
        <v>6202</v>
      </c>
      <c r="F24" s="91">
        <v>0</v>
      </c>
      <c r="G24" s="5"/>
      <c r="H24" s="87" t="s">
        <v>75</v>
      </c>
      <c r="I24" s="108">
        <v>1.7302970634622449E-2</v>
      </c>
      <c r="J24" s="102"/>
      <c r="K24" s="11">
        <f t="shared" si="2"/>
        <v>0.60910392962926974</v>
      </c>
      <c r="L24" s="11">
        <f t="shared" si="3"/>
        <v>-4.9145064517449547E-4</v>
      </c>
    </row>
    <row r="25" spans="2:12" x14ac:dyDescent="0.25">
      <c r="B25" s="87" t="s">
        <v>76</v>
      </c>
      <c r="C25" s="88">
        <v>1.6123831022250886E-4</v>
      </c>
      <c r="D25" s="89">
        <v>1.269796480631903E-2</v>
      </c>
      <c r="E25" s="90">
        <v>6202</v>
      </c>
      <c r="F25" s="91">
        <v>0</v>
      </c>
      <c r="G25" s="5"/>
      <c r="H25" s="87" t="s">
        <v>76</v>
      </c>
      <c r="I25" s="108">
        <v>2.3156844704312718E-3</v>
      </c>
      <c r="J25" s="102"/>
      <c r="K25" s="11">
        <f t="shared" si="2"/>
        <v>0.18233717990996925</v>
      </c>
      <c r="L25" s="11">
        <f t="shared" si="3"/>
        <v>-2.9404479908074382E-5</v>
      </c>
    </row>
    <row r="26" spans="2:12" x14ac:dyDescent="0.25">
      <c r="B26" s="87" t="s">
        <v>77</v>
      </c>
      <c r="C26" s="88">
        <v>3.7407287971622058E-2</v>
      </c>
      <c r="D26" s="89">
        <v>0.18977299486704594</v>
      </c>
      <c r="E26" s="90">
        <v>6202</v>
      </c>
      <c r="F26" s="91">
        <v>0</v>
      </c>
      <c r="G26" s="5"/>
      <c r="H26" s="87" t="s">
        <v>77</v>
      </c>
      <c r="I26" s="108">
        <v>5.021896574813859E-2</v>
      </c>
      <c r="J26" s="102"/>
      <c r="K26" s="11">
        <f t="shared" si="2"/>
        <v>0.25472755208731362</v>
      </c>
      <c r="L26" s="11">
        <f t="shared" si="3"/>
        <v>-9.8989601481167117E-3</v>
      </c>
    </row>
    <row r="27" spans="2:12" x14ac:dyDescent="0.25">
      <c r="B27" s="87" t="s">
        <v>78</v>
      </c>
      <c r="C27" s="88">
        <v>0.15140277329893581</v>
      </c>
      <c r="D27" s="89">
        <v>0.35846993286870205</v>
      </c>
      <c r="E27" s="90">
        <v>6202</v>
      </c>
      <c r="F27" s="91">
        <v>0</v>
      </c>
      <c r="G27" s="5"/>
      <c r="H27" s="87" t="s">
        <v>78</v>
      </c>
      <c r="I27" s="108">
        <v>3.8485844801468994E-2</v>
      </c>
      <c r="J27" s="102"/>
      <c r="K27" s="11">
        <f t="shared" si="2"/>
        <v>9.1106612218258956E-2</v>
      </c>
      <c r="L27" s="11">
        <f t="shared" si="3"/>
        <v>-1.6254818330409489E-2</v>
      </c>
    </row>
    <row r="28" spans="2:12" x14ac:dyDescent="0.25">
      <c r="B28" s="87" t="s">
        <v>79</v>
      </c>
      <c r="C28" s="88">
        <v>0.41567236375362787</v>
      </c>
      <c r="D28" s="89">
        <v>0.49287728601387931</v>
      </c>
      <c r="E28" s="90">
        <v>6202</v>
      </c>
      <c r="F28" s="91">
        <v>0</v>
      </c>
      <c r="G28" s="5"/>
      <c r="H28" s="87" t="s">
        <v>79</v>
      </c>
      <c r="I28" s="108">
        <v>-1.3725778119202134E-2</v>
      </c>
      <c r="J28" s="102"/>
      <c r="K28" s="11">
        <f t="shared" si="2"/>
        <v>-1.6272511863753662E-2</v>
      </c>
      <c r="L28" s="11">
        <f t="shared" si="3"/>
        <v>1.1575754852305999E-2</v>
      </c>
    </row>
    <row r="29" spans="2:12" x14ac:dyDescent="0.25">
      <c r="B29" s="87" t="s">
        <v>80</v>
      </c>
      <c r="C29" s="88">
        <v>9.8355369235730399E-3</v>
      </c>
      <c r="D29" s="89">
        <v>9.8693311109428819E-2</v>
      </c>
      <c r="E29" s="90">
        <v>6202</v>
      </c>
      <c r="F29" s="91">
        <v>0</v>
      </c>
      <c r="G29" s="5"/>
      <c r="H29" s="87" t="s">
        <v>80</v>
      </c>
      <c r="I29" s="108">
        <v>4.7560420875576749E-3</v>
      </c>
      <c r="J29" s="102"/>
      <c r="K29" s="11">
        <f t="shared" si="2"/>
        <v>4.7716140101672265E-2</v>
      </c>
      <c r="L29" s="11">
        <f t="shared" si="3"/>
        <v>-4.7397566295424333E-4</v>
      </c>
    </row>
    <row r="30" spans="2:12" x14ac:dyDescent="0.25">
      <c r="B30" s="87" t="s">
        <v>98</v>
      </c>
      <c r="C30" s="88">
        <v>4.6759109964527572E-3</v>
      </c>
      <c r="D30" s="89">
        <v>6.8226075546455545E-2</v>
      </c>
      <c r="E30" s="90">
        <v>6202</v>
      </c>
      <c r="F30" s="91">
        <v>0</v>
      </c>
      <c r="G30" s="5"/>
      <c r="H30" s="87" t="s">
        <v>98</v>
      </c>
      <c r="I30" s="108">
        <v>-5.925711952208269E-3</v>
      </c>
      <c r="J30" s="102"/>
      <c r="K30" s="11">
        <f t="shared" si="2"/>
        <v>-8.6447942422148275E-2</v>
      </c>
      <c r="L30" s="11">
        <f t="shared" si="3"/>
        <v>4.0612187433052E-4</v>
      </c>
    </row>
    <row r="31" spans="2:12" x14ac:dyDescent="0.25">
      <c r="B31" s="87" t="s">
        <v>81</v>
      </c>
      <c r="C31" s="88">
        <v>0.10222508868107061</v>
      </c>
      <c r="D31" s="89">
        <v>0.30296851317721613</v>
      </c>
      <c r="E31" s="90">
        <v>6202</v>
      </c>
      <c r="F31" s="91">
        <v>0</v>
      </c>
      <c r="G31" s="5"/>
      <c r="H31" s="87" t="s">
        <v>81</v>
      </c>
      <c r="I31" s="108">
        <v>-5.6371393080448293E-2</v>
      </c>
      <c r="J31" s="102"/>
      <c r="K31" s="11">
        <f t="shared" si="2"/>
        <v>-0.16704317519002784</v>
      </c>
      <c r="L31" s="11">
        <f t="shared" si="3"/>
        <v>1.9020361542830037E-2</v>
      </c>
    </row>
    <row r="32" spans="2:12" x14ac:dyDescent="0.25">
      <c r="B32" s="87" t="s">
        <v>99</v>
      </c>
      <c r="C32" s="88">
        <v>1.6123831022250886E-3</v>
      </c>
      <c r="D32" s="89">
        <v>4.012534016749468E-2</v>
      </c>
      <c r="E32" s="90">
        <v>6202</v>
      </c>
      <c r="F32" s="91">
        <v>0</v>
      </c>
      <c r="G32" s="5"/>
      <c r="H32" s="87" t="s">
        <v>99</v>
      </c>
      <c r="I32" s="108">
        <v>-5.1021045262152802E-4</v>
      </c>
      <c r="J32" s="102"/>
      <c r="K32" s="11">
        <f t="shared" si="2"/>
        <v>-1.2694915377235723E-2</v>
      </c>
      <c r="L32" s="11">
        <f t="shared" si="3"/>
        <v>2.0502124317241158E-5</v>
      </c>
    </row>
    <row r="33" spans="2:12" x14ac:dyDescent="0.25">
      <c r="B33" s="87" t="s">
        <v>84</v>
      </c>
      <c r="C33" s="88">
        <v>3.2247662044501772E-4</v>
      </c>
      <c r="D33" s="89">
        <v>1.7956186022499779E-2</v>
      </c>
      <c r="E33" s="90">
        <v>6202</v>
      </c>
      <c r="F33" s="91">
        <v>0</v>
      </c>
      <c r="G33" s="5"/>
      <c r="H33" s="87" t="s">
        <v>84</v>
      </c>
      <c r="I33" s="108">
        <v>2.4131933950153044E-3</v>
      </c>
      <c r="J33" s="102"/>
      <c r="K33" s="11">
        <f t="shared" si="2"/>
        <v>0.13435008935315954</v>
      </c>
      <c r="L33" s="11">
        <f t="shared" si="3"/>
        <v>-4.3338738501019205E-5</v>
      </c>
    </row>
    <row r="34" spans="2:12" x14ac:dyDescent="0.25">
      <c r="B34" s="87" t="s">
        <v>85</v>
      </c>
      <c r="C34" s="88">
        <v>2.7249274427604005E-2</v>
      </c>
      <c r="D34" s="89">
        <v>0.16282206872478014</v>
      </c>
      <c r="E34" s="90">
        <v>6202</v>
      </c>
      <c r="F34" s="91">
        <v>0</v>
      </c>
      <c r="G34" s="5"/>
      <c r="H34" s="87" t="s">
        <v>85</v>
      </c>
      <c r="I34" s="108">
        <v>2.9767945748784368E-2</v>
      </c>
      <c r="J34" s="102"/>
      <c r="K34" s="11">
        <f t="shared" si="2"/>
        <v>0.17784315758127164</v>
      </c>
      <c r="L34" s="11">
        <f t="shared" si="3"/>
        <v>-4.9818487703024881E-3</v>
      </c>
    </row>
    <row r="35" spans="2:12" x14ac:dyDescent="0.25">
      <c r="B35" s="87" t="s">
        <v>86</v>
      </c>
      <c r="C35" s="88">
        <v>6.417284746855853E-2</v>
      </c>
      <c r="D35" s="89">
        <v>0.24508034967151884</v>
      </c>
      <c r="E35" s="90">
        <v>6202</v>
      </c>
      <c r="F35" s="91">
        <v>0</v>
      </c>
      <c r="G35" s="5"/>
      <c r="H35" s="87" t="s">
        <v>86</v>
      </c>
      <c r="I35" s="108">
        <v>1.6239320575714058E-2</v>
      </c>
      <c r="J35" s="102"/>
      <c r="K35" s="11">
        <f t="shared" si="2"/>
        <v>6.2009039703854414E-2</v>
      </c>
      <c r="L35" s="11">
        <f t="shared" si="3"/>
        <v>-4.2521705379279908E-3</v>
      </c>
    </row>
    <row r="36" spans="2:12" x14ac:dyDescent="0.25">
      <c r="B36" s="87" t="s">
        <v>87</v>
      </c>
      <c r="C36" s="88">
        <v>0.1781683327958723</v>
      </c>
      <c r="D36" s="89">
        <v>0.38268523751408323</v>
      </c>
      <c r="E36" s="90">
        <v>6202</v>
      </c>
      <c r="F36" s="91">
        <v>0</v>
      </c>
      <c r="G36" s="5"/>
      <c r="H36" s="87" t="s">
        <v>87</v>
      </c>
      <c r="I36" s="108">
        <v>-2.3367425624209143E-2</v>
      </c>
      <c r="J36" s="102"/>
      <c r="K36" s="11">
        <f t="shared" si="2"/>
        <v>-5.0182469759642932E-2</v>
      </c>
      <c r="L36" s="11">
        <f t="shared" si="3"/>
        <v>1.0879268017344602E-2</v>
      </c>
    </row>
    <row r="37" spans="2:12" x14ac:dyDescent="0.25">
      <c r="B37" s="87" t="s">
        <v>88</v>
      </c>
      <c r="C37" s="88">
        <v>2.7410512737826506E-3</v>
      </c>
      <c r="D37" s="89">
        <v>5.2287462491580054E-2</v>
      </c>
      <c r="E37" s="90">
        <v>6202</v>
      </c>
      <c r="F37" s="91">
        <v>0</v>
      </c>
      <c r="G37" s="5"/>
      <c r="H37" s="87" t="s">
        <v>88</v>
      </c>
      <c r="I37" s="108">
        <v>2.0960528708087317E-3</v>
      </c>
      <c r="J37" s="102"/>
      <c r="K37" s="11">
        <f t="shared" si="2"/>
        <v>3.9977221743240872E-2</v>
      </c>
      <c r="L37" s="11">
        <f t="shared" si="3"/>
        <v>-1.0988080349799431E-4</v>
      </c>
    </row>
    <row r="38" spans="2:12" x14ac:dyDescent="0.25">
      <c r="B38" s="87" t="s">
        <v>101</v>
      </c>
      <c r="C38" s="88">
        <v>1.7736214124475977E-3</v>
      </c>
      <c r="D38" s="89">
        <v>4.2080413425673091E-2</v>
      </c>
      <c r="E38" s="90">
        <v>6202</v>
      </c>
      <c r="F38" s="91">
        <v>0</v>
      </c>
      <c r="G38" s="5"/>
      <c r="H38" s="87" t="s">
        <v>101</v>
      </c>
      <c r="I38" s="108">
        <v>-3.3161939281264514E-3</v>
      </c>
      <c r="J38" s="102"/>
      <c r="K38" s="11">
        <f t="shared" si="2"/>
        <v>-7.8666343462017632E-2</v>
      </c>
      <c r="L38" s="11">
        <f t="shared" si="3"/>
        <v>1.3977221419515332E-4</v>
      </c>
    </row>
    <row r="39" spans="2:12" x14ac:dyDescent="0.25">
      <c r="B39" s="87" t="s">
        <v>89</v>
      </c>
      <c r="C39" s="88">
        <v>1.6123831022250886E-3</v>
      </c>
      <c r="D39" s="89">
        <v>4.0125340167495499E-2</v>
      </c>
      <c r="E39" s="90">
        <v>6202</v>
      </c>
      <c r="F39" s="91">
        <v>0</v>
      </c>
      <c r="G39" s="5"/>
      <c r="H39" s="87" t="s">
        <v>89</v>
      </c>
      <c r="I39" s="108">
        <v>-1.5954971059895012E-3</v>
      </c>
      <c r="J39" s="102"/>
      <c r="K39" s="11">
        <f t="shared" si="2"/>
        <v>-3.9698717737140621E-2</v>
      </c>
      <c r="L39" s="11">
        <f t="shared" si="3"/>
        <v>6.4112916242152176E-5</v>
      </c>
    </row>
    <row r="40" spans="2:12" x14ac:dyDescent="0.25">
      <c r="B40" s="87" t="s">
        <v>102</v>
      </c>
      <c r="C40" s="88">
        <v>4.6759109964527572E-3</v>
      </c>
      <c r="D40" s="89">
        <v>6.8226075546453754E-2</v>
      </c>
      <c r="E40" s="90">
        <v>6202</v>
      </c>
      <c r="F40" s="91">
        <v>0</v>
      </c>
      <c r="G40" s="5"/>
      <c r="H40" s="87" t="s">
        <v>102</v>
      </c>
      <c r="I40" s="108">
        <v>1.3997138333472275E-2</v>
      </c>
      <c r="J40" s="102"/>
      <c r="K40" s="11">
        <f t="shared" si="2"/>
        <v>0.20419889094945989</v>
      </c>
      <c r="L40" s="11">
        <f t="shared" si="3"/>
        <v>-9.5930144784291875E-4</v>
      </c>
    </row>
    <row r="41" spans="2:12" x14ac:dyDescent="0.25">
      <c r="B41" s="87" t="s">
        <v>103</v>
      </c>
      <c r="C41" s="88">
        <v>2.7410512737826506E-3</v>
      </c>
      <c r="D41" s="89">
        <v>5.2287462491579201E-2</v>
      </c>
      <c r="E41" s="90">
        <v>6202</v>
      </c>
      <c r="F41" s="91">
        <v>0</v>
      </c>
      <c r="G41" s="5"/>
      <c r="H41" s="87" t="s">
        <v>103</v>
      </c>
      <c r="I41" s="108">
        <v>7.6466792153995688E-3</v>
      </c>
      <c r="J41" s="102"/>
      <c r="K41" s="11">
        <f t="shared" si="2"/>
        <v>0.14584221364393229</v>
      </c>
      <c r="L41" s="11">
        <f t="shared" si="3"/>
        <v>-4.0085976264298288E-4</v>
      </c>
    </row>
    <row r="42" spans="2:12" x14ac:dyDescent="0.25">
      <c r="B42" s="87" t="s">
        <v>105</v>
      </c>
      <c r="C42" s="88">
        <v>8.0619155111254454E-4</v>
      </c>
      <c r="D42" s="89">
        <v>2.838435328501477E-2</v>
      </c>
      <c r="E42" s="90">
        <v>6202</v>
      </c>
      <c r="F42" s="91">
        <v>0</v>
      </c>
      <c r="G42" s="5"/>
      <c r="H42" s="87" t="s">
        <v>105</v>
      </c>
      <c r="I42" s="108">
        <v>4.8462199938729533E-3</v>
      </c>
      <c r="J42" s="102"/>
      <c r="K42" s="11">
        <f t="shared" si="2"/>
        <v>0.17059796866379584</v>
      </c>
      <c r="L42" s="11">
        <f t="shared" si="3"/>
        <v>-1.3764560970130375E-4</v>
      </c>
    </row>
    <row r="43" spans="2:12" x14ac:dyDescent="0.25">
      <c r="B43" s="87" t="s">
        <v>106</v>
      </c>
      <c r="C43" s="88">
        <v>9.0938406965495003E-2</v>
      </c>
      <c r="D43" s="89">
        <v>0.28754468279053774</v>
      </c>
      <c r="E43" s="90">
        <v>6202</v>
      </c>
      <c r="F43" s="91">
        <v>0</v>
      </c>
      <c r="G43" s="5"/>
      <c r="H43" s="87" t="s">
        <v>106</v>
      </c>
      <c r="I43" s="108">
        <v>5.3509408519349495E-2</v>
      </c>
      <c r="J43" s="102"/>
      <c r="K43" s="11">
        <f t="shared" si="2"/>
        <v>0.16916796262363254</v>
      </c>
      <c r="L43" s="11">
        <f t="shared" si="3"/>
        <v>-1.6922797254297402E-2</v>
      </c>
    </row>
    <row r="44" spans="2:12" x14ac:dyDescent="0.25">
      <c r="B44" s="87" t="s">
        <v>107</v>
      </c>
      <c r="C44" s="88">
        <v>0.89132537891002905</v>
      </c>
      <c r="D44" s="89">
        <v>0.3112556322373512</v>
      </c>
      <c r="E44" s="90">
        <v>6202</v>
      </c>
      <c r="F44" s="91">
        <v>0</v>
      </c>
      <c r="G44" s="5"/>
      <c r="H44" s="87" t="s">
        <v>107</v>
      </c>
      <c r="I44" s="108">
        <v>-5.5141046602927186E-2</v>
      </c>
      <c r="J44" s="102"/>
      <c r="K44" s="11">
        <f t="shared" si="2"/>
        <v>-1.9252446302748187E-2</v>
      </c>
      <c r="L44" s="11">
        <f t="shared" si="3"/>
        <v>0.15790433703500301</v>
      </c>
    </row>
    <row r="45" spans="2:12" x14ac:dyDescent="0.25">
      <c r="B45" s="87" t="s">
        <v>108</v>
      </c>
      <c r="C45" s="88">
        <v>1.6123831022250886E-4</v>
      </c>
      <c r="D45" s="89">
        <v>1.2697964806318815E-2</v>
      </c>
      <c r="E45" s="90">
        <v>6202</v>
      </c>
      <c r="F45" s="91">
        <v>0</v>
      </c>
      <c r="G45" s="5"/>
      <c r="H45" s="87" t="s">
        <v>108</v>
      </c>
      <c r="I45" s="108">
        <v>2.3020329037345188E-4</v>
      </c>
      <c r="J45" s="102"/>
      <c r="K45" s="11">
        <f t="shared" si="2"/>
        <v>1.8126225445936669E-2</v>
      </c>
      <c r="L45" s="11">
        <f t="shared" si="3"/>
        <v>-2.9231132794608401E-6</v>
      </c>
    </row>
    <row r="46" spans="2:12" x14ac:dyDescent="0.25">
      <c r="B46" s="87" t="s">
        <v>109</v>
      </c>
      <c r="C46" s="88">
        <v>8.0619155111254432E-4</v>
      </c>
      <c r="D46" s="89">
        <v>2.8384353285015509E-2</v>
      </c>
      <c r="E46" s="90">
        <v>6202</v>
      </c>
      <c r="F46" s="91">
        <v>0</v>
      </c>
      <c r="G46" s="5"/>
      <c r="H46" s="87" t="s">
        <v>109</v>
      </c>
      <c r="I46" s="108">
        <v>7.5111027949544364E-4</v>
      </c>
      <c r="J46" s="102"/>
      <c r="K46" s="11">
        <f t="shared" si="2"/>
        <v>2.6440790572119972E-2</v>
      </c>
      <c r="L46" s="11">
        <f t="shared" si="3"/>
        <v>-2.1333540884395653E-5</v>
      </c>
    </row>
    <row r="47" spans="2:12" x14ac:dyDescent="0.25">
      <c r="B47" s="87" t="s">
        <v>110</v>
      </c>
      <c r="C47" s="88">
        <v>8.5456304417929705E-3</v>
      </c>
      <c r="D47" s="89">
        <v>9.2054163244157411E-2</v>
      </c>
      <c r="E47" s="90">
        <v>6202</v>
      </c>
      <c r="F47" s="91">
        <v>0</v>
      </c>
      <c r="G47" s="5"/>
      <c r="H47" s="87" t="s">
        <v>110</v>
      </c>
      <c r="I47" s="108">
        <v>2.8246461779533149E-3</v>
      </c>
      <c r="J47" s="102"/>
      <c r="K47" s="11">
        <f t="shared" si="2"/>
        <v>3.0422391523562603E-2</v>
      </c>
      <c r="L47" s="11">
        <f t="shared" si="3"/>
        <v>-2.6221934473065836E-4</v>
      </c>
    </row>
    <row r="48" spans="2:12" x14ac:dyDescent="0.25">
      <c r="B48" s="87" t="s">
        <v>111</v>
      </c>
      <c r="C48" s="88">
        <v>0.29119638826185101</v>
      </c>
      <c r="D48" s="89">
        <v>0.4543504559794736</v>
      </c>
      <c r="E48" s="90">
        <v>6202</v>
      </c>
      <c r="F48" s="91">
        <v>0</v>
      </c>
      <c r="G48" s="5"/>
      <c r="H48" s="87" t="s">
        <v>111</v>
      </c>
      <c r="I48" s="108">
        <v>8.6449910333772806E-2</v>
      </c>
      <c r="J48" s="102"/>
      <c r="K48" s="11">
        <f t="shared" si="2"/>
        <v>0.13486507578587217</v>
      </c>
      <c r="L48" s="11">
        <f t="shared" si="3"/>
        <v>-5.5406352791011193E-2</v>
      </c>
    </row>
    <row r="49" spans="2:12" x14ac:dyDescent="0.25">
      <c r="B49" s="87" t="s">
        <v>112</v>
      </c>
      <c r="C49" s="88">
        <v>0.5207997420187036</v>
      </c>
      <c r="D49" s="89">
        <v>0.49960746295701325</v>
      </c>
      <c r="E49" s="90">
        <v>6202</v>
      </c>
      <c r="F49" s="91">
        <v>0</v>
      </c>
      <c r="G49" s="5"/>
      <c r="H49" s="87" t="s">
        <v>112</v>
      </c>
      <c r="I49" s="108">
        <v>7.1365944585781493E-2</v>
      </c>
      <c r="J49" s="102"/>
      <c r="K49" s="11">
        <f t="shared" si="2"/>
        <v>6.8450897138675998E-2</v>
      </c>
      <c r="L49" s="11">
        <f t="shared" si="3"/>
        <v>-7.4393135180997119E-2</v>
      </c>
    </row>
    <row r="50" spans="2:12" x14ac:dyDescent="0.25">
      <c r="B50" s="87" t="s">
        <v>113</v>
      </c>
      <c r="C50" s="88">
        <v>6.9332473395678815E-2</v>
      </c>
      <c r="D50" s="89">
        <v>0.25403914498737362</v>
      </c>
      <c r="E50" s="90">
        <v>6202</v>
      </c>
      <c r="F50" s="91">
        <v>0</v>
      </c>
      <c r="G50" s="5"/>
      <c r="H50" s="87" t="s">
        <v>113</v>
      </c>
      <c r="I50" s="108">
        <v>8.5569856514914111E-2</v>
      </c>
      <c r="J50" s="102"/>
      <c r="K50" s="11">
        <f t="shared" si="2"/>
        <v>0.31348352522041412</v>
      </c>
      <c r="L50" s="11">
        <f t="shared" si="3"/>
        <v>-2.3353762273870076E-2</v>
      </c>
    </row>
    <row r="51" spans="2:12" x14ac:dyDescent="0.25">
      <c r="B51" s="87" t="s">
        <v>114</v>
      </c>
      <c r="C51" s="88">
        <v>7.0944856497903901E-3</v>
      </c>
      <c r="D51" s="89">
        <v>8.3936225158109515E-2</v>
      </c>
      <c r="E51" s="90">
        <v>6202</v>
      </c>
      <c r="F51" s="91">
        <v>0</v>
      </c>
      <c r="G51" s="5"/>
      <c r="H51" s="87" t="s">
        <v>114</v>
      </c>
      <c r="I51" s="108">
        <v>1.5744107247580973E-2</v>
      </c>
      <c r="J51" s="102"/>
      <c r="K51" s="11">
        <f t="shared" si="2"/>
        <v>0.18624152891314436</v>
      </c>
      <c r="L51" s="11">
        <f t="shared" si="3"/>
        <v>-1.3307286898633244E-3</v>
      </c>
    </row>
    <row r="52" spans="2:12" x14ac:dyDescent="0.25">
      <c r="B52" s="87" t="s">
        <v>115</v>
      </c>
      <c r="C52" s="88">
        <v>1.1931634956465657E-2</v>
      </c>
      <c r="D52" s="89">
        <v>0.10858716421574756</v>
      </c>
      <c r="E52" s="90">
        <v>6202</v>
      </c>
      <c r="F52" s="91">
        <v>0</v>
      </c>
      <c r="G52" s="5"/>
      <c r="H52" s="87" t="s">
        <v>115</v>
      </c>
      <c r="I52" s="108">
        <v>4.2765587770506243E-2</v>
      </c>
      <c r="J52" s="102"/>
      <c r="K52" s="11">
        <f t="shared" si="2"/>
        <v>0.38913737819485217</v>
      </c>
      <c r="L52" s="11">
        <f t="shared" si="3"/>
        <v>-4.6991132484365305E-3</v>
      </c>
    </row>
    <row r="53" spans="2:12" x14ac:dyDescent="0.25">
      <c r="B53" s="87" t="s">
        <v>116</v>
      </c>
      <c r="C53" s="88">
        <v>9.99677523379555E-3</v>
      </c>
      <c r="D53" s="89">
        <v>9.9490882626356358E-2</v>
      </c>
      <c r="E53" s="90">
        <v>6202</v>
      </c>
      <c r="F53" s="91">
        <v>0</v>
      </c>
      <c r="G53" s="5"/>
      <c r="H53" s="87" t="s">
        <v>116</v>
      </c>
      <c r="I53" s="108">
        <v>4.510869547550108E-2</v>
      </c>
      <c r="J53" s="102"/>
      <c r="K53" s="11">
        <f t="shared" si="2"/>
        <v>0.44886277824529397</v>
      </c>
      <c r="L53" s="11">
        <f t="shared" si="3"/>
        <v>-4.5324905946593202E-3</v>
      </c>
    </row>
    <row r="54" spans="2:12" x14ac:dyDescent="0.25">
      <c r="B54" s="87" t="s">
        <v>117</v>
      </c>
      <c r="C54" s="88">
        <v>4.8532731376975169E-2</v>
      </c>
      <c r="D54" s="89">
        <v>0.21490637988076414</v>
      </c>
      <c r="E54" s="90">
        <v>6202</v>
      </c>
      <c r="F54" s="91">
        <v>0</v>
      </c>
      <c r="G54" s="5"/>
      <c r="H54" s="87" t="s">
        <v>117</v>
      </c>
      <c r="I54" s="108">
        <v>6.4709614568400228E-2</v>
      </c>
      <c r="J54" s="102"/>
      <c r="K54" s="11">
        <f t="shared" si="2"/>
        <v>0.28649256602435275</v>
      </c>
      <c r="L54" s="11">
        <f t="shared" si="3"/>
        <v>-1.4613499809071376E-2</v>
      </c>
    </row>
    <row r="55" spans="2:12" x14ac:dyDescent="0.25">
      <c r="B55" s="87" t="s">
        <v>118</v>
      </c>
      <c r="C55" s="88">
        <v>0.65656239922605608</v>
      </c>
      <c r="D55" s="89">
        <v>0.47489428123584559</v>
      </c>
      <c r="E55" s="90">
        <v>6202</v>
      </c>
      <c r="F55" s="91">
        <v>0</v>
      </c>
      <c r="G55" s="5"/>
      <c r="H55" s="87" t="s">
        <v>118</v>
      </c>
      <c r="I55" s="108">
        <v>6.03604799930927E-2</v>
      </c>
      <c r="J55" s="102"/>
      <c r="K55" s="11">
        <f t="shared" si="2"/>
        <v>4.3651943705121779E-2</v>
      </c>
      <c r="L55" s="11">
        <f t="shared" si="3"/>
        <v>-8.3451039796833729E-2</v>
      </c>
    </row>
    <row r="56" spans="2:12" x14ac:dyDescent="0.25">
      <c r="B56" s="87" t="s">
        <v>119</v>
      </c>
      <c r="C56" s="88">
        <v>0.82683005482102545</v>
      </c>
      <c r="D56" s="89">
        <v>0.37842463639544915</v>
      </c>
      <c r="E56" s="90">
        <v>6202</v>
      </c>
      <c r="F56" s="91">
        <v>0</v>
      </c>
      <c r="G56" s="5"/>
      <c r="H56" s="87" t="s">
        <v>119</v>
      </c>
      <c r="I56" s="108">
        <v>4.8693886612193968E-2</v>
      </c>
      <c r="J56" s="102"/>
      <c r="K56" s="11">
        <f t="shared" si="2"/>
        <v>2.2282686866013562E-2</v>
      </c>
      <c r="L56" s="11">
        <f t="shared" si="3"/>
        <v>-0.10639256820197163</v>
      </c>
    </row>
    <row r="57" spans="2:12" x14ac:dyDescent="0.25">
      <c r="B57" s="87" t="s">
        <v>120</v>
      </c>
      <c r="C57" s="88">
        <v>0.14882296033537568</v>
      </c>
      <c r="D57" s="89">
        <v>0.35594257250101125</v>
      </c>
      <c r="E57" s="90">
        <v>6202</v>
      </c>
      <c r="F57" s="91">
        <v>0</v>
      </c>
      <c r="G57" s="5"/>
      <c r="H57" s="87" t="s">
        <v>120</v>
      </c>
      <c r="I57" s="108">
        <v>8.595745811916243E-2</v>
      </c>
      <c r="J57" s="102"/>
      <c r="K57" s="11">
        <f t="shared" si="2"/>
        <v>0.20555286271286566</v>
      </c>
      <c r="L57" s="11">
        <f t="shared" si="3"/>
        <v>-3.5939627255914951E-2</v>
      </c>
    </row>
    <row r="58" spans="2:12" x14ac:dyDescent="0.25">
      <c r="B58" s="87" t="s">
        <v>121</v>
      </c>
      <c r="C58" s="88">
        <v>0.75056433408577883</v>
      </c>
      <c r="D58" s="89">
        <v>0.43272127979549369</v>
      </c>
      <c r="E58" s="90">
        <v>6202</v>
      </c>
      <c r="F58" s="91">
        <v>0</v>
      </c>
      <c r="G58" s="5"/>
      <c r="H58" s="87" t="s">
        <v>121</v>
      </c>
      <c r="I58" s="108">
        <v>7.2565322169671528E-2</v>
      </c>
      <c r="J58" s="102"/>
      <c r="K58" s="11">
        <f t="shared" si="2"/>
        <v>4.182918729170506E-2</v>
      </c>
      <c r="L58" s="11">
        <f t="shared" si="3"/>
        <v>-0.12586610655648811</v>
      </c>
    </row>
    <row r="59" spans="2:12" x14ac:dyDescent="0.25">
      <c r="B59" s="87" t="s">
        <v>122</v>
      </c>
      <c r="C59" s="88">
        <v>0.15204772653982587</v>
      </c>
      <c r="D59" s="89">
        <v>0.35909609727083419</v>
      </c>
      <c r="E59" s="90">
        <v>6202</v>
      </c>
      <c r="F59" s="91">
        <v>0</v>
      </c>
      <c r="G59" s="5"/>
      <c r="H59" s="87" t="s">
        <v>122</v>
      </c>
      <c r="I59" s="108">
        <v>8.6210925556607657E-2</v>
      </c>
      <c r="J59" s="102"/>
      <c r="K59" s="11">
        <f t="shared" si="2"/>
        <v>0.20357433811845746</v>
      </c>
      <c r="L59" s="11">
        <f t="shared" si="3"/>
        <v>-3.6503251729550372E-2</v>
      </c>
    </row>
    <row r="60" spans="2:12" x14ac:dyDescent="0.25">
      <c r="B60" s="87" t="s">
        <v>123</v>
      </c>
      <c r="C60" s="88">
        <v>7.5620767494356658E-2</v>
      </c>
      <c r="D60" s="89">
        <v>0.26441168612399735</v>
      </c>
      <c r="E60" s="90">
        <v>6202</v>
      </c>
      <c r="F60" s="91">
        <v>0</v>
      </c>
      <c r="G60" s="5"/>
      <c r="H60" s="87" t="s">
        <v>123</v>
      </c>
      <c r="I60" s="108">
        <v>7.0227940687091456E-2</v>
      </c>
      <c r="J60" s="102"/>
      <c r="K60" s="11">
        <f t="shared" si="2"/>
        <v>0.24551581234704634</v>
      </c>
      <c r="L60" s="11">
        <f t="shared" si="3"/>
        <v>-2.0084932145606964E-2</v>
      </c>
    </row>
    <row r="61" spans="2:12" x14ac:dyDescent="0.25">
      <c r="B61" s="87" t="s">
        <v>124</v>
      </c>
      <c r="C61" s="88">
        <v>0.16510802966784907</v>
      </c>
      <c r="D61" s="89">
        <v>0.37130795583729992</v>
      </c>
      <c r="E61" s="90">
        <v>6202</v>
      </c>
      <c r="F61" s="91">
        <v>0</v>
      </c>
      <c r="G61" s="5"/>
      <c r="H61" s="87" t="s">
        <v>124</v>
      </c>
      <c r="I61" s="108">
        <v>7.1508839421468753E-2</v>
      </c>
      <c r="J61" s="102"/>
      <c r="K61" s="11">
        <f t="shared" si="2"/>
        <v>0.16078878704908706</v>
      </c>
      <c r="L61" s="11">
        <f t="shared" si="3"/>
        <v>-3.1797550779888974E-2</v>
      </c>
    </row>
    <row r="62" spans="2:12" x14ac:dyDescent="0.25">
      <c r="B62" s="87" t="s">
        <v>125</v>
      </c>
      <c r="C62" s="88">
        <v>0.70170912608835856</v>
      </c>
      <c r="D62" s="89">
        <v>0.45754473359305775</v>
      </c>
      <c r="E62" s="90">
        <v>6202</v>
      </c>
      <c r="F62" s="91">
        <v>0</v>
      </c>
      <c r="G62" s="5"/>
      <c r="H62" s="87" t="s">
        <v>125</v>
      </c>
      <c r="I62" s="108">
        <v>7.0945669966066091E-2</v>
      </c>
      <c r="J62" s="102"/>
      <c r="K62" s="11">
        <f t="shared" si="2"/>
        <v>4.6252189874939571E-2</v>
      </c>
      <c r="L62" s="11">
        <f t="shared" si="3"/>
        <v>-0.10880515153283078</v>
      </c>
    </row>
    <row r="63" spans="2:12" x14ac:dyDescent="0.25">
      <c r="B63" s="87" t="s">
        <v>126</v>
      </c>
      <c r="C63" s="88">
        <v>0.34230893260238632</v>
      </c>
      <c r="D63" s="89">
        <v>0.47452063523774124</v>
      </c>
      <c r="E63" s="90">
        <v>6202</v>
      </c>
      <c r="F63" s="91">
        <v>0</v>
      </c>
      <c r="G63" s="5"/>
      <c r="H63" s="87" t="s">
        <v>126</v>
      </c>
      <c r="I63" s="108">
        <v>2.8146413066119133E-2</v>
      </c>
      <c r="J63" s="102"/>
      <c r="K63" s="11">
        <f t="shared" si="2"/>
        <v>3.9011252784813988E-2</v>
      </c>
      <c r="L63" s="11">
        <f t="shared" si="3"/>
        <v>-2.0304214185378786E-2</v>
      </c>
    </row>
    <row r="64" spans="2:12" x14ac:dyDescent="0.25">
      <c r="B64" s="87" t="s">
        <v>127</v>
      </c>
      <c r="C64" s="88">
        <v>0.10029022895840052</v>
      </c>
      <c r="D64" s="89">
        <v>0.30041080232116624</v>
      </c>
      <c r="E64" s="90">
        <v>6202</v>
      </c>
      <c r="F64" s="91">
        <v>0</v>
      </c>
      <c r="G64" s="5"/>
      <c r="H64" s="87" t="s">
        <v>127</v>
      </c>
      <c r="I64" s="108">
        <v>5.2947245974011549E-2</v>
      </c>
      <c r="J64" s="102"/>
      <c r="K64" s="11">
        <f t="shared" si="2"/>
        <v>0.15857337414129591</v>
      </c>
      <c r="L64" s="11">
        <f t="shared" si="3"/>
        <v>-1.7676100128294993E-2</v>
      </c>
    </row>
    <row r="65" spans="2:12" x14ac:dyDescent="0.25">
      <c r="B65" s="87" t="s">
        <v>128</v>
      </c>
      <c r="C65" s="88">
        <v>5.804579168010319E-3</v>
      </c>
      <c r="D65" s="89">
        <v>7.59724730850522E-2</v>
      </c>
      <c r="E65" s="90">
        <v>6202</v>
      </c>
      <c r="F65" s="91">
        <v>0</v>
      </c>
      <c r="G65" s="5"/>
      <c r="H65" s="87" t="s">
        <v>128</v>
      </c>
      <c r="I65" s="108">
        <v>1.4380921117173215E-2</v>
      </c>
      <c r="J65" s="102"/>
      <c r="K65" s="11">
        <f t="shared" si="2"/>
        <v>0.18819245104780899</v>
      </c>
      <c r="L65" s="11">
        <f t="shared" si="3"/>
        <v>-1.0987557959327154E-3</v>
      </c>
    </row>
    <row r="66" spans="2:12" x14ac:dyDescent="0.25">
      <c r="B66" s="87" t="s">
        <v>129</v>
      </c>
      <c r="C66" s="88">
        <v>1.4511447920025799E-2</v>
      </c>
      <c r="D66" s="89">
        <v>0.11959586957155799</v>
      </c>
      <c r="E66" s="90">
        <v>6202</v>
      </c>
      <c r="F66" s="91">
        <v>0</v>
      </c>
      <c r="G66" s="5"/>
      <c r="H66" s="87" t="s">
        <v>129</v>
      </c>
      <c r="I66" s="108">
        <v>4.9417815822431245E-2</v>
      </c>
      <c r="J66" s="102"/>
      <c r="K66" s="11">
        <f t="shared" si="0"/>
        <v>0.40721048257158621</v>
      </c>
      <c r="L66" s="11">
        <f t="shared" si="1"/>
        <v>-5.9962276556679902E-3</v>
      </c>
    </row>
    <row r="67" spans="2:12" x14ac:dyDescent="0.25">
      <c r="B67" s="87" t="s">
        <v>130</v>
      </c>
      <c r="C67" s="88">
        <v>2.9022895840051595E-3</v>
      </c>
      <c r="D67" s="89">
        <v>5.3799005348928911E-2</v>
      </c>
      <c r="E67" s="90">
        <v>6202</v>
      </c>
      <c r="F67" s="91">
        <v>0</v>
      </c>
      <c r="G67" s="5"/>
      <c r="H67" s="87" t="s">
        <v>130</v>
      </c>
      <c r="I67" s="108">
        <v>1.1167378522140373E-2</v>
      </c>
      <c r="J67" s="102"/>
      <c r="K67" s="11">
        <f t="shared" si="0"/>
        <v>0.2069734836834973</v>
      </c>
      <c r="L67" s="11">
        <f t="shared" si="1"/>
        <v>-6.0244545703475928E-4</v>
      </c>
    </row>
    <row r="68" spans="2:12" x14ac:dyDescent="0.25">
      <c r="B68" s="87" t="s">
        <v>131</v>
      </c>
      <c r="C68" s="88">
        <v>1.0802966784908094E-2</v>
      </c>
      <c r="D68" s="89">
        <v>0.10338271618774386</v>
      </c>
      <c r="E68" s="90">
        <v>6202</v>
      </c>
      <c r="F68" s="91">
        <v>0</v>
      </c>
      <c r="G68" s="5"/>
      <c r="H68" s="87" t="s">
        <v>131</v>
      </c>
      <c r="I68" s="108">
        <v>3.1653396343230408E-3</v>
      </c>
      <c r="J68" s="102"/>
      <c r="K68" s="11">
        <f t="shared" si="0"/>
        <v>3.0286925037878783E-2</v>
      </c>
      <c r="L68" s="11">
        <f t="shared" si="1"/>
        <v>-3.3076185452940156E-4</v>
      </c>
    </row>
    <row r="69" spans="2:12" x14ac:dyDescent="0.25">
      <c r="B69" s="87" t="s">
        <v>132</v>
      </c>
      <c r="C69" s="88">
        <v>0.25894872621734921</v>
      </c>
      <c r="D69" s="89">
        <v>0.43809271747814638</v>
      </c>
      <c r="E69" s="90">
        <v>6202</v>
      </c>
      <c r="F69" s="91">
        <v>0</v>
      </c>
      <c r="G69" s="5"/>
      <c r="H69" s="87" t="s">
        <v>132</v>
      </c>
      <c r="I69" s="108">
        <v>7.956777220763378E-2</v>
      </c>
      <c r="J69" s="102"/>
      <c r="K69" s="11">
        <f t="shared" si="0"/>
        <v>0.13459205459049006</v>
      </c>
      <c r="L69" s="11">
        <f t="shared" si="1"/>
        <v>-4.7031079128008489E-2</v>
      </c>
    </row>
    <row r="70" spans="2:12" x14ac:dyDescent="0.25">
      <c r="B70" s="87" t="s">
        <v>133</v>
      </c>
      <c r="C70" s="88">
        <v>0.49629151886488232</v>
      </c>
      <c r="D70" s="89">
        <v>0.5000265603224221</v>
      </c>
      <c r="E70" s="90">
        <v>6202</v>
      </c>
      <c r="F70" s="91">
        <v>0</v>
      </c>
      <c r="G70" s="5"/>
      <c r="H70" s="87" t="s">
        <v>133</v>
      </c>
      <c r="I70" s="108">
        <v>-2.9922448528877085E-2</v>
      </c>
      <c r="J70" s="102"/>
      <c r="K70" s="11">
        <f t="shared" si="0"/>
        <v>-3.0142780996684888E-2</v>
      </c>
      <c r="L70" s="11">
        <f t="shared" si="1"/>
        <v>2.9698937230408479E-2</v>
      </c>
    </row>
    <row r="71" spans="2:12" x14ac:dyDescent="0.25">
      <c r="B71" s="87" t="s">
        <v>134</v>
      </c>
      <c r="C71" s="88">
        <v>0.29861335053208643</v>
      </c>
      <c r="D71" s="89">
        <v>0.45768678500120874</v>
      </c>
      <c r="E71" s="90">
        <v>6202</v>
      </c>
      <c r="F71" s="91">
        <v>0</v>
      </c>
      <c r="G71" s="5"/>
      <c r="H71" s="87" t="s">
        <v>134</v>
      </c>
      <c r="I71" s="108">
        <v>-5.5809970876983708E-2</v>
      </c>
      <c r="J71" s="102"/>
      <c r="K71" s="11">
        <f t="shared" si="0"/>
        <v>-8.5526542961484139E-2</v>
      </c>
      <c r="L71" s="11">
        <f t="shared" si="1"/>
        <v>3.6412679899923826E-2</v>
      </c>
    </row>
    <row r="72" spans="2:12" x14ac:dyDescent="0.25">
      <c r="B72" s="87" t="s">
        <v>135</v>
      </c>
      <c r="C72" s="88">
        <v>3.2247662044501772E-4</v>
      </c>
      <c r="D72" s="89">
        <v>1.7956186022500008E-2</v>
      </c>
      <c r="E72" s="90">
        <v>6202</v>
      </c>
      <c r="F72" s="91">
        <v>0</v>
      </c>
      <c r="G72" s="5"/>
      <c r="H72" s="87" t="s">
        <v>135</v>
      </c>
      <c r="I72" s="108">
        <v>5.7891836585902373E-4</v>
      </c>
      <c r="J72" s="102"/>
      <c r="K72" s="11">
        <f t="shared" ref="K72:K103" si="4">((1-C72)/D72)*I72</f>
        <v>3.2230211777473677E-2</v>
      </c>
      <c r="L72" s="11">
        <f t="shared" ref="L72:L103" si="5">((0-C72)/D72)*I72</f>
        <v>-1.0396842508862477E-5</v>
      </c>
    </row>
    <row r="73" spans="2:12" x14ac:dyDescent="0.25">
      <c r="B73" s="87" t="s">
        <v>136</v>
      </c>
      <c r="C73" s="88">
        <v>1.3866494679135763E-2</v>
      </c>
      <c r="D73" s="89">
        <v>0.11694622767462988</v>
      </c>
      <c r="E73" s="90">
        <v>6202</v>
      </c>
      <c r="F73" s="91">
        <v>0</v>
      </c>
      <c r="G73" s="5"/>
      <c r="H73" s="87" t="s">
        <v>136</v>
      </c>
      <c r="I73" s="108">
        <v>1.4194697395249032E-2</v>
      </c>
      <c r="J73" s="102"/>
      <c r="K73" s="11">
        <f t="shared" si="4"/>
        <v>0.11969489719917269</v>
      </c>
      <c r="L73" s="11">
        <f t="shared" si="5"/>
        <v>-1.6830871744814998E-3</v>
      </c>
    </row>
    <row r="74" spans="2:12" x14ac:dyDescent="0.25">
      <c r="B74" s="87" t="s">
        <v>137</v>
      </c>
      <c r="C74" s="88">
        <v>3.547242824895195E-3</v>
      </c>
      <c r="D74" s="89">
        <v>5.9457799385219313E-2</v>
      </c>
      <c r="E74" s="90">
        <v>6202</v>
      </c>
      <c r="F74" s="91">
        <v>0</v>
      </c>
      <c r="G74" s="5"/>
      <c r="H74" s="87" t="s">
        <v>137</v>
      </c>
      <c r="I74" s="108">
        <v>2.6272742281528802E-2</v>
      </c>
      <c r="J74" s="102"/>
      <c r="K74" s="11">
        <f t="shared" si="4"/>
        <v>0.44030466575741339</v>
      </c>
      <c r="L74" s="11">
        <f t="shared" si="5"/>
        <v>-1.5674276127286562E-3</v>
      </c>
    </row>
    <row r="75" spans="2:12" x14ac:dyDescent="0.25">
      <c r="B75" s="87" t="s">
        <v>138</v>
      </c>
      <c r="C75" s="88">
        <v>0.18171557562076748</v>
      </c>
      <c r="D75" s="89">
        <v>0.38564103049151627</v>
      </c>
      <c r="E75" s="90">
        <v>6202</v>
      </c>
      <c r="F75" s="91">
        <v>0</v>
      </c>
      <c r="G75" s="5"/>
      <c r="H75" s="87" t="s">
        <v>138</v>
      </c>
      <c r="I75" s="108">
        <v>9.4474309070885637E-2</v>
      </c>
      <c r="J75" s="102"/>
      <c r="K75" s="11">
        <f t="shared" si="4"/>
        <v>0.20046325339957838</v>
      </c>
      <c r="L75" s="11">
        <f t="shared" si="5"/>
        <v>-4.4516667306664988E-2</v>
      </c>
    </row>
    <row r="76" spans="2:12" x14ac:dyDescent="0.25">
      <c r="B76" s="87" t="s">
        <v>139</v>
      </c>
      <c r="C76" s="88">
        <v>3.8697194453402128E-3</v>
      </c>
      <c r="D76" s="89">
        <v>6.2091596448394078E-2</v>
      </c>
      <c r="E76" s="90">
        <v>6202</v>
      </c>
      <c r="F76" s="91">
        <v>0</v>
      </c>
      <c r="G76" s="5"/>
      <c r="H76" s="87" t="s">
        <v>139</v>
      </c>
      <c r="I76" s="108">
        <v>1.1579232718375453E-2</v>
      </c>
      <c r="J76" s="102"/>
      <c r="K76" s="11">
        <f t="shared" si="4"/>
        <v>0.18576466053581975</v>
      </c>
      <c r="L76" s="11">
        <f t="shared" si="5"/>
        <v>-7.2164970101322012E-4</v>
      </c>
    </row>
    <row r="77" spans="2:12" x14ac:dyDescent="0.25">
      <c r="B77" s="87" t="s">
        <v>140</v>
      </c>
      <c r="C77" s="88">
        <v>3.2247662044501772E-4</v>
      </c>
      <c r="D77" s="89">
        <v>1.7956186022500015E-2</v>
      </c>
      <c r="E77" s="90">
        <v>6202</v>
      </c>
      <c r="F77" s="91">
        <v>0</v>
      </c>
      <c r="G77" s="5"/>
      <c r="H77" s="87" t="s">
        <v>140</v>
      </c>
      <c r="I77" s="108">
        <v>2.2707894709591584E-3</v>
      </c>
      <c r="J77" s="102"/>
      <c r="K77" s="11">
        <f t="shared" si="4"/>
        <v>0.1264220136503556</v>
      </c>
      <c r="L77" s="11">
        <f t="shared" si="5"/>
        <v>-4.0781294725921167E-5</v>
      </c>
    </row>
    <row r="78" spans="2:12" x14ac:dyDescent="0.25">
      <c r="B78" s="87" t="s">
        <v>141</v>
      </c>
      <c r="C78" s="88">
        <v>9.6742986133505321E-4</v>
      </c>
      <c r="D78" s="89">
        <v>3.1090992293250484E-2</v>
      </c>
      <c r="E78" s="90">
        <v>6202</v>
      </c>
      <c r="F78" s="91">
        <v>0</v>
      </c>
      <c r="G78" s="5"/>
      <c r="H78" s="87" t="s">
        <v>141</v>
      </c>
      <c r="I78" s="108">
        <v>1.1391051352267448E-3</v>
      </c>
      <c r="J78" s="102"/>
      <c r="K78" s="11">
        <f t="shared" si="4"/>
        <v>3.660234193138874E-2</v>
      </c>
      <c r="L78" s="11">
        <f t="shared" si="5"/>
        <v>-3.5444488635947779E-5</v>
      </c>
    </row>
    <row r="79" spans="2:12" x14ac:dyDescent="0.25">
      <c r="B79" s="87" t="s">
        <v>142</v>
      </c>
      <c r="C79" s="88">
        <v>4.8371493066752655E-4</v>
      </c>
      <c r="D79" s="89">
        <v>2.198997314132815E-2</v>
      </c>
      <c r="E79" s="90">
        <v>6202</v>
      </c>
      <c r="F79" s="91">
        <v>0</v>
      </c>
      <c r="G79" s="5"/>
      <c r="H79" s="87" t="s">
        <v>142</v>
      </c>
      <c r="I79" s="108">
        <v>2.0300461164165042E-3</v>
      </c>
      <c r="J79" s="102"/>
      <c r="K79" s="11">
        <f t="shared" si="4"/>
        <v>9.2272243342881061E-2</v>
      </c>
      <c r="L79" s="11">
        <f t="shared" si="5"/>
        <v>-4.4655062111412027E-5</v>
      </c>
    </row>
    <row r="80" spans="2:12" x14ac:dyDescent="0.25">
      <c r="B80" s="87" t="s">
        <v>143</v>
      </c>
      <c r="C80" s="88">
        <v>9.6742986133505321E-4</v>
      </c>
      <c r="D80" s="89">
        <v>3.109099229325115E-2</v>
      </c>
      <c r="E80" s="90">
        <v>6202</v>
      </c>
      <c r="F80" s="91">
        <v>0</v>
      </c>
      <c r="G80" s="5"/>
      <c r="H80" s="87" t="s">
        <v>143</v>
      </c>
      <c r="I80" s="108">
        <v>1.6807157734094926E-3</v>
      </c>
      <c r="J80" s="102"/>
      <c r="K80" s="11">
        <f t="shared" si="4"/>
        <v>5.4005667717024121E-2</v>
      </c>
      <c r="L80" s="11">
        <f t="shared" si="5"/>
        <v>-5.2297289590404253E-5</v>
      </c>
    </row>
    <row r="81" spans="2:12" x14ac:dyDescent="0.25">
      <c r="B81" s="87" t="s">
        <v>144</v>
      </c>
      <c r="C81" s="88">
        <v>0.38906804256691391</v>
      </c>
      <c r="D81" s="89">
        <v>0.4875781295297682</v>
      </c>
      <c r="E81" s="90">
        <v>6202</v>
      </c>
      <c r="F81" s="91">
        <v>0</v>
      </c>
      <c r="G81" s="5"/>
      <c r="H81" s="87" t="s">
        <v>144</v>
      </c>
      <c r="I81" s="108">
        <v>-9.6093274577526547E-2</v>
      </c>
      <c r="J81" s="102"/>
      <c r="K81" s="11">
        <f t="shared" si="4"/>
        <v>-0.1204041953038812</v>
      </c>
      <c r="L81" s="11">
        <f t="shared" si="5"/>
        <v>7.6678628468795293E-2</v>
      </c>
    </row>
    <row r="82" spans="2:12" x14ac:dyDescent="0.25">
      <c r="B82" s="87" t="s">
        <v>145</v>
      </c>
      <c r="C82" s="88">
        <v>2.7410512737826506E-3</v>
      </c>
      <c r="D82" s="89">
        <v>5.2287462491578091E-2</v>
      </c>
      <c r="E82" s="90">
        <v>6202</v>
      </c>
      <c r="F82" s="91">
        <v>0</v>
      </c>
      <c r="G82" s="5"/>
      <c r="H82" s="87" t="s">
        <v>145</v>
      </c>
      <c r="I82" s="108">
        <v>-3.3498571807330868E-3</v>
      </c>
      <c r="J82" s="102"/>
      <c r="K82" s="11">
        <f t="shared" si="4"/>
        <v>-6.38905560004739E-2</v>
      </c>
      <c r="L82" s="11">
        <f t="shared" si="5"/>
        <v>1.7560864220017076E-4</v>
      </c>
    </row>
    <row r="83" spans="2:12" x14ac:dyDescent="0.25">
      <c r="B83" s="87" t="s">
        <v>146</v>
      </c>
      <c r="C83" s="88">
        <v>3.2247662044501772E-4</v>
      </c>
      <c r="D83" s="89">
        <v>1.7956186022500036E-2</v>
      </c>
      <c r="E83" s="90">
        <v>6202</v>
      </c>
      <c r="F83" s="91">
        <v>0</v>
      </c>
      <c r="G83" s="5"/>
      <c r="H83" s="87" t="s">
        <v>146</v>
      </c>
      <c r="I83" s="108">
        <v>7.567418038003401E-4</v>
      </c>
      <c r="J83" s="102"/>
      <c r="K83" s="11">
        <f t="shared" si="4"/>
        <v>4.2130203558426602E-2</v>
      </c>
      <c r="L83" s="11">
        <f t="shared" si="5"/>
        <v>-1.3590388244653744E-5</v>
      </c>
    </row>
    <row r="84" spans="2:12" x14ac:dyDescent="0.25">
      <c r="B84" s="87" t="s">
        <v>147</v>
      </c>
      <c r="C84" s="88">
        <v>4.8371493066752655E-4</v>
      </c>
      <c r="D84" s="89">
        <v>2.1989973141328278E-2</v>
      </c>
      <c r="E84" s="90">
        <v>6202</v>
      </c>
      <c r="F84" s="91">
        <v>0</v>
      </c>
      <c r="G84" s="5"/>
      <c r="H84" s="87" t="s">
        <v>147</v>
      </c>
      <c r="I84" s="108">
        <v>3.0682138687020974E-3</v>
      </c>
      <c r="J84" s="102"/>
      <c r="K84" s="11">
        <f t="shared" si="4"/>
        <v>0.13946036714704613</v>
      </c>
      <c r="L84" s="11">
        <f t="shared" si="5"/>
        <v>-6.7491708572534002E-5</v>
      </c>
    </row>
    <row r="85" spans="2:12" x14ac:dyDescent="0.25">
      <c r="B85" s="87" t="s">
        <v>148</v>
      </c>
      <c r="C85" s="88">
        <v>3.2247662044501772E-4</v>
      </c>
      <c r="D85" s="89">
        <v>1.7956186022500053E-2</v>
      </c>
      <c r="E85" s="90">
        <v>6202</v>
      </c>
      <c r="F85" s="91">
        <v>0</v>
      </c>
      <c r="G85" s="5"/>
      <c r="H85" s="87" t="s">
        <v>148</v>
      </c>
      <c r="I85" s="108">
        <v>-1.1664281736260818E-3</v>
      </c>
      <c r="J85" s="102"/>
      <c r="K85" s="11">
        <f t="shared" si="4"/>
        <v>-6.4938736229928448E-2</v>
      </c>
      <c r="L85" s="11">
        <f t="shared" si="5"/>
        <v>2.0947979429009177E-5</v>
      </c>
    </row>
    <row r="86" spans="2:12" x14ac:dyDescent="0.25">
      <c r="B86" s="87" t="s">
        <v>149</v>
      </c>
      <c r="C86" s="88">
        <v>0.60174137375040304</v>
      </c>
      <c r="D86" s="89">
        <v>0.48957873692492554</v>
      </c>
      <c r="E86" s="90">
        <v>6202</v>
      </c>
      <c r="F86" s="91">
        <v>0</v>
      </c>
      <c r="G86" s="5"/>
      <c r="H86" s="87" t="s">
        <v>149</v>
      </c>
      <c r="I86" s="108">
        <v>9.5069039065448044E-2</v>
      </c>
      <c r="J86" s="102"/>
      <c r="K86" s="11">
        <f t="shared" si="4"/>
        <v>7.7336007553940322E-2</v>
      </c>
      <c r="L86" s="11">
        <f t="shared" si="5"/>
        <v>-0.11684938469283614</v>
      </c>
    </row>
    <row r="87" spans="2:12" x14ac:dyDescent="0.25">
      <c r="B87" s="87" t="s">
        <v>150</v>
      </c>
      <c r="C87" s="88">
        <v>2.4185746533376329E-3</v>
      </c>
      <c r="D87" s="89">
        <v>4.912345912540899E-2</v>
      </c>
      <c r="E87" s="90">
        <v>6202</v>
      </c>
      <c r="F87" s="91">
        <v>0</v>
      </c>
      <c r="G87" s="5"/>
      <c r="H87" s="87" t="s">
        <v>150</v>
      </c>
      <c r="I87" s="108">
        <v>2.939498051157583E-4</v>
      </c>
      <c r="J87" s="102"/>
      <c r="K87" s="11">
        <f t="shared" si="4"/>
        <v>5.9694262331797948E-3</v>
      </c>
      <c r="L87" s="11">
        <f t="shared" si="5"/>
        <v>-1.4472505818279764E-5</v>
      </c>
    </row>
    <row r="88" spans="2:12" x14ac:dyDescent="0.25">
      <c r="B88" s="87" t="s">
        <v>151</v>
      </c>
      <c r="C88" s="88">
        <v>1.2899064817800709E-3</v>
      </c>
      <c r="D88" s="89">
        <v>3.5894990884646545E-2</v>
      </c>
      <c r="E88" s="90">
        <v>6202</v>
      </c>
      <c r="F88" s="91">
        <v>0</v>
      </c>
      <c r="G88" s="5"/>
      <c r="H88" s="87" t="s">
        <v>151</v>
      </c>
      <c r="I88" s="108">
        <v>-1.3382877170860832E-4</v>
      </c>
      <c r="J88" s="102"/>
      <c r="K88" s="11">
        <f t="shared" si="4"/>
        <v>-3.7235319417702317E-3</v>
      </c>
      <c r="L88" s="11">
        <f t="shared" si="5"/>
        <v>4.8092114197871897E-6</v>
      </c>
    </row>
    <row r="89" spans="2:12" x14ac:dyDescent="0.25">
      <c r="B89" s="87" t="s">
        <v>152</v>
      </c>
      <c r="C89" s="88">
        <v>4.8371493066752655E-4</v>
      </c>
      <c r="D89" s="89">
        <v>2.1989973141328105E-2</v>
      </c>
      <c r="E89" s="90">
        <v>6202</v>
      </c>
      <c r="F89" s="91">
        <v>0</v>
      </c>
      <c r="G89" s="5"/>
      <c r="H89" s="87" t="s">
        <v>152</v>
      </c>
      <c r="I89" s="108">
        <v>1.0875055634382347E-2</v>
      </c>
      <c r="J89" s="102"/>
      <c r="K89" s="11">
        <f t="shared" si="4"/>
        <v>0.49430688876883566</v>
      </c>
      <c r="L89" s="11">
        <f t="shared" si="5"/>
        <v>-2.3921933639401625E-4</v>
      </c>
    </row>
    <row r="90" spans="2:12" x14ac:dyDescent="0.25">
      <c r="B90" s="87" t="s">
        <v>153</v>
      </c>
      <c r="C90" s="88">
        <v>1.6123831022250886E-4</v>
      </c>
      <c r="D90" s="89">
        <v>1.2697964806318747E-2</v>
      </c>
      <c r="E90" s="90">
        <v>6202</v>
      </c>
      <c r="F90" s="91">
        <v>0</v>
      </c>
      <c r="G90" s="5"/>
      <c r="H90" s="87" t="s">
        <v>153</v>
      </c>
      <c r="I90" s="108">
        <v>9.702945241999451E-3</v>
      </c>
      <c r="J90" s="102"/>
      <c r="K90" s="11">
        <f t="shared" si="4"/>
        <v>0.76401068230058866</v>
      </c>
      <c r="L90" s="11">
        <f t="shared" si="5"/>
        <v>-1.2320765720054647E-4</v>
      </c>
    </row>
    <row r="91" spans="2:12" x14ac:dyDescent="0.25">
      <c r="B91" s="87" t="s">
        <v>154</v>
      </c>
      <c r="C91" s="88">
        <v>1.6123831022250886E-4</v>
      </c>
      <c r="D91" s="89">
        <v>1.2697964806319042E-2</v>
      </c>
      <c r="E91" s="90">
        <v>6202</v>
      </c>
      <c r="F91" s="91">
        <v>0</v>
      </c>
      <c r="G91" s="5"/>
      <c r="H91" s="87" t="s">
        <v>154</v>
      </c>
      <c r="I91" s="108">
        <v>-3.1110312354659139E-3</v>
      </c>
      <c r="J91" s="102"/>
      <c r="K91" s="11">
        <f t="shared" si="4"/>
        <v>-0.24496284762882062</v>
      </c>
      <c r="L91" s="11">
        <f t="shared" si="5"/>
        <v>3.9503765139303429E-5</v>
      </c>
    </row>
    <row r="92" spans="2:12" x14ac:dyDescent="0.25">
      <c r="B92" s="87" t="s">
        <v>155</v>
      </c>
      <c r="C92" s="88">
        <v>1.1125443405353113E-2</v>
      </c>
      <c r="D92" s="89">
        <v>0.10489729305752668</v>
      </c>
      <c r="E92" s="90">
        <v>6202</v>
      </c>
      <c r="F92" s="91">
        <v>0</v>
      </c>
      <c r="G92" s="5"/>
      <c r="H92" s="87" t="s">
        <v>155</v>
      </c>
      <c r="I92" s="108">
        <v>-1.2719216956656976E-2</v>
      </c>
      <c r="J92" s="102"/>
      <c r="K92" s="11">
        <f t="shared" si="4"/>
        <v>-0.11990500099318621</v>
      </c>
      <c r="L92" s="11">
        <f t="shared" si="5"/>
        <v>1.3490045766394666E-3</v>
      </c>
    </row>
    <row r="93" spans="2:12" x14ac:dyDescent="0.25">
      <c r="B93" s="87" t="s">
        <v>156</v>
      </c>
      <c r="C93" s="88">
        <v>9.5130603031280247E-3</v>
      </c>
      <c r="D93" s="89">
        <v>9.7077708614159999E-2</v>
      </c>
      <c r="E93" s="90">
        <v>6202</v>
      </c>
      <c r="F93" s="91">
        <v>0</v>
      </c>
      <c r="G93" s="5"/>
      <c r="H93" s="87" t="s">
        <v>156</v>
      </c>
      <c r="I93" s="108">
        <v>-2.7298467121918695E-3</v>
      </c>
      <c r="J93" s="102"/>
      <c r="K93" s="11">
        <f t="shared" si="4"/>
        <v>-2.785271257840647E-2</v>
      </c>
      <c r="L93" s="11">
        <f t="shared" si="5"/>
        <v>2.675093671049946E-4</v>
      </c>
    </row>
    <row r="94" spans="2:12" x14ac:dyDescent="0.25">
      <c r="B94" s="87" t="s">
        <v>157</v>
      </c>
      <c r="C94" s="88">
        <v>0.34682360528861655</v>
      </c>
      <c r="D94" s="89">
        <v>0.47599739960996368</v>
      </c>
      <c r="E94" s="90">
        <v>6202</v>
      </c>
      <c r="F94" s="91">
        <v>0</v>
      </c>
      <c r="G94" s="5"/>
      <c r="H94" s="87" t="s">
        <v>157</v>
      </c>
      <c r="I94" s="108">
        <v>-3.0187044240198989E-2</v>
      </c>
      <c r="J94" s="102"/>
      <c r="K94" s="11">
        <f t="shared" si="4"/>
        <v>-4.142347151468237E-2</v>
      </c>
      <c r="L94" s="11">
        <f t="shared" si="5"/>
        <v>2.1995035109375897E-2</v>
      </c>
    </row>
    <row r="95" spans="2:12" x14ac:dyDescent="0.25">
      <c r="B95" s="87" t="s">
        <v>158</v>
      </c>
      <c r="C95" s="88">
        <v>1.1447920025798128E-2</v>
      </c>
      <c r="D95" s="89">
        <v>0.10638933292091003</v>
      </c>
      <c r="E95" s="90">
        <v>6202</v>
      </c>
      <c r="F95" s="91">
        <v>0</v>
      </c>
      <c r="G95" s="5"/>
      <c r="H95" s="87" t="s">
        <v>158</v>
      </c>
      <c r="I95" s="108">
        <v>5.8079857232827136E-4</v>
      </c>
      <c r="J95" s="102"/>
      <c r="K95" s="11">
        <f t="shared" si="4"/>
        <v>5.3966842441618007E-3</v>
      </c>
      <c r="L95" s="11">
        <f t="shared" si="5"/>
        <v>-6.2496261839094412E-5</v>
      </c>
    </row>
    <row r="96" spans="2:12" x14ac:dyDescent="0.25">
      <c r="B96" s="87" t="s">
        <v>159</v>
      </c>
      <c r="C96" s="88">
        <v>0.25056433408577877</v>
      </c>
      <c r="D96" s="89">
        <v>0.43337296994688257</v>
      </c>
      <c r="E96" s="90">
        <v>6202</v>
      </c>
      <c r="F96" s="91">
        <v>0</v>
      </c>
      <c r="G96" s="5"/>
      <c r="H96" s="87" t="s">
        <v>159</v>
      </c>
      <c r="I96" s="108">
        <v>-6.0623301013244903E-2</v>
      </c>
      <c r="J96" s="102"/>
      <c r="K96" s="11">
        <f t="shared" si="4"/>
        <v>-0.1048364044724527</v>
      </c>
      <c r="L96" s="11">
        <f t="shared" si="5"/>
        <v>3.5050725591693532E-2</v>
      </c>
    </row>
    <row r="97" spans="2:13" x14ac:dyDescent="0.25">
      <c r="B97" s="87" t="s">
        <v>160</v>
      </c>
      <c r="C97" s="88">
        <v>8.0619155111254432E-4</v>
      </c>
      <c r="D97" s="89">
        <v>2.8384353285015068E-2</v>
      </c>
      <c r="E97" s="90">
        <v>6202</v>
      </c>
      <c r="F97" s="91">
        <v>0</v>
      </c>
      <c r="G97" s="5"/>
      <c r="H97" s="87" t="s">
        <v>160</v>
      </c>
      <c r="I97" s="108">
        <v>1.4793284329729947E-3</v>
      </c>
      <c r="J97" s="102"/>
      <c r="K97" s="11">
        <f t="shared" si="4"/>
        <v>5.207572623010448E-2</v>
      </c>
      <c r="L97" s="11">
        <f t="shared" si="5"/>
        <v>-4.2016884161775436E-5</v>
      </c>
    </row>
    <row r="98" spans="2:13" x14ac:dyDescent="0.25">
      <c r="B98" s="87" t="s">
        <v>162</v>
      </c>
      <c r="C98" s="88">
        <v>1.8703643985811029E-2</v>
      </c>
      <c r="D98" s="89">
        <v>0.13548718575293017</v>
      </c>
      <c r="E98" s="90">
        <v>6202</v>
      </c>
      <c r="F98" s="91">
        <v>0</v>
      </c>
      <c r="G98" s="5"/>
      <c r="H98" s="87" t="s">
        <v>162</v>
      </c>
      <c r="I98" s="108">
        <v>1.4952623610227589E-2</v>
      </c>
      <c r="J98" s="102"/>
      <c r="K98" s="11">
        <f t="shared" si="4"/>
        <v>0.10829773295553694</v>
      </c>
      <c r="L98" s="11">
        <f t="shared" si="5"/>
        <v>-2.0641697375685646E-3</v>
      </c>
    </row>
    <row r="99" spans="2:13" x14ac:dyDescent="0.25">
      <c r="B99" s="87" t="s">
        <v>163</v>
      </c>
      <c r="C99" s="88">
        <v>0.10351499516285072</v>
      </c>
      <c r="D99" s="89">
        <v>0.30465489690722525</v>
      </c>
      <c r="E99" s="90">
        <v>6202</v>
      </c>
      <c r="F99" s="91">
        <v>0</v>
      </c>
      <c r="G99" s="5"/>
      <c r="H99" s="87" t="s">
        <v>163</v>
      </c>
      <c r="I99" s="108">
        <v>6.4678647566907479E-5</v>
      </c>
      <c r="J99" s="102"/>
      <c r="K99" s="11">
        <f t="shared" si="4"/>
        <v>1.9032498169407953E-4</v>
      </c>
      <c r="L99" s="11">
        <f t="shared" si="5"/>
        <v>-2.1976373785539404E-5</v>
      </c>
    </row>
    <row r="100" spans="2:13" x14ac:dyDescent="0.25">
      <c r="B100" s="87" t="s">
        <v>164</v>
      </c>
      <c r="C100" s="88">
        <v>2.4346984843598839E-2</v>
      </c>
      <c r="D100" s="89">
        <v>0.1541364326784162</v>
      </c>
      <c r="E100" s="90">
        <v>6202</v>
      </c>
      <c r="F100" s="91">
        <v>0</v>
      </c>
      <c r="G100" s="5"/>
      <c r="H100" s="87" t="s">
        <v>164</v>
      </c>
      <c r="I100" s="108">
        <v>3.1419180512439755E-2</v>
      </c>
      <c r="J100" s="102"/>
      <c r="K100" s="11">
        <f t="shared" si="4"/>
        <v>0.19887717438394831</v>
      </c>
      <c r="L100" s="11">
        <f t="shared" si="5"/>
        <v>-4.9628909819825146E-3</v>
      </c>
    </row>
    <row r="101" spans="2:13" x14ac:dyDescent="0.25">
      <c r="B101" s="87" t="s">
        <v>165</v>
      </c>
      <c r="C101" s="88">
        <v>8.0619155111254434E-3</v>
      </c>
      <c r="D101" s="89">
        <v>8.9432715755402264E-2</v>
      </c>
      <c r="E101" s="90">
        <v>6202</v>
      </c>
      <c r="F101" s="91">
        <v>0</v>
      </c>
      <c r="G101" s="5"/>
      <c r="H101" s="87" t="s">
        <v>165</v>
      </c>
      <c r="I101" s="108">
        <v>1.4845785573015529E-2</v>
      </c>
      <c r="J101" s="102"/>
      <c r="K101" s="11">
        <f t="shared" si="4"/>
        <v>0.16466122022175145</v>
      </c>
      <c r="L101" s="11">
        <f t="shared" si="5"/>
        <v>-1.3382738964706719E-3</v>
      </c>
    </row>
    <row r="102" spans="2:13" x14ac:dyDescent="0.25">
      <c r="B102" s="87" t="s">
        <v>166</v>
      </c>
      <c r="C102" s="88">
        <v>0.20622379877458885</v>
      </c>
      <c r="D102" s="89">
        <v>0.40462568114594422</v>
      </c>
      <c r="E102" s="90">
        <v>6202</v>
      </c>
      <c r="F102" s="91">
        <v>0</v>
      </c>
      <c r="G102" s="5"/>
      <c r="H102" s="87" t="s">
        <v>166</v>
      </c>
      <c r="I102" s="108">
        <v>8.1536426487549538E-2</v>
      </c>
      <c r="J102" s="102"/>
      <c r="K102" s="11">
        <f t="shared" si="4"/>
        <v>0.15995444158532696</v>
      </c>
      <c r="L102" s="11">
        <f t="shared" si="5"/>
        <v>-4.1556313383634615E-2</v>
      </c>
    </row>
    <row r="103" spans="2:13" x14ac:dyDescent="0.25">
      <c r="B103" s="87" t="s">
        <v>167</v>
      </c>
      <c r="C103" s="88">
        <v>8.0619155111254432E-4</v>
      </c>
      <c r="D103" s="89">
        <v>2.8384353285015554E-2</v>
      </c>
      <c r="E103" s="90">
        <v>6202</v>
      </c>
      <c r="F103" s="91">
        <v>0</v>
      </c>
      <c r="G103" s="5"/>
      <c r="H103" s="87" t="s">
        <v>167</v>
      </c>
      <c r="I103" s="108">
        <v>1.2960030280424049E-2</v>
      </c>
      <c r="J103" s="102"/>
      <c r="K103" s="11">
        <f t="shared" si="4"/>
        <v>0.45622254921503008</v>
      </c>
      <c r="L103" s="11">
        <f t="shared" si="5"/>
        <v>-3.6809952332986126E-4</v>
      </c>
    </row>
    <row r="104" spans="2:13" x14ac:dyDescent="0.25">
      <c r="B104" s="87" t="s">
        <v>168</v>
      </c>
      <c r="C104" s="88">
        <v>3.547242824895195E-3</v>
      </c>
      <c r="D104" s="89">
        <v>5.9457799385220729E-2</v>
      </c>
      <c r="E104" s="90">
        <v>6202</v>
      </c>
      <c r="F104" s="91">
        <v>0</v>
      </c>
      <c r="G104" s="5"/>
      <c r="H104" s="87" t="s">
        <v>168</v>
      </c>
      <c r="I104" s="108">
        <v>6.2493582961445646E-3</v>
      </c>
      <c r="J104" s="102"/>
      <c r="K104" s="11">
        <f t="shared" ref="K104:K122" si="6">((1-C104)/D104)*I104</f>
        <v>0.10473294284611959</v>
      </c>
      <c r="L104" s="11">
        <f t="shared" ref="L104:L122" si="7">((0-C104)/D104)*I104</f>
        <v>-3.7283571886968136E-4</v>
      </c>
    </row>
    <row r="105" spans="2:13" x14ac:dyDescent="0.25">
      <c r="B105" s="87" t="s">
        <v>169</v>
      </c>
      <c r="C105" s="88">
        <v>3.8697194453402124E-3</v>
      </c>
      <c r="D105" s="89">
        <v>6.2091596448398373E-2</v>
      </c>
      <c r="E105" s="90">
        <v>6202</v>
      </c>
      <c r="F105" s="91">
        <v>0</v>
      </c>
      <c r="G105" s="5"/>
      <c r="H105" s="87" t="s">
        <v>169</v>
      </c>
      <c r="I105" s="108">
        <v>3.4233855256519496E-3</v>
      </c>
      <c r="J105" s="102"/>
      <c r="K105" s="11">
        <f t="shared" si="6"/>
        <v>5.4921087219080532E-2</v>
      </c>
      <c r="L105" s="11">
        <f t="shared" si="7"/>
        <v>-2.1335482247619497E-4</v>
      </c>
    </row>
    <row r="106" spans="2:13" x14ac:dyDescent="0.25">
      <c r="B106" s="87" t="s">
        <v>170</v>
      </c>
      <c r="C106" s="88">
        <v>4.8371493066752655E-4</v>
      </c>
      <c r="D106" s="89">
        <v>2.1989973141328063E-2</v>
      </c>
      <c r="E106" s="90">
        <v>6202</v>
      </c>
      <c r="F106" s="91">
        <v>0</v>
      </c>
      <c r="G106" s="5"/>
      <c r="H106" s="87" t="s">
        <v>170</v>
      </c>
      <c r="I106" s="108">
        <v>7.518354581122883E-4</v>
      </c>
      <c r="J106" s="102"/>
      <c r="K106" s="11">
        <f t="shared" si="6"/>
        <v>3.4173383443723913E-2</v>
      </c>
      <c r="L106" s="11">
        <f t="shared" si="7"/>
        <v>-1.6538175565602797E-5</v>
      </c>
    </row>
    <row r="107" spans="2:13" x14ac:dyDescent="0.25">
      <c r="B107" s="87" t="s">
        <v>51</v>
      </c>
      <c r="C107" s="88">
        <v>0.74572718477910349</v>
      </c>
      <c r="D107" s="89">
        <v>0.43548677282000364</v>
      </c>
      <c r="E107" s="90">
        <v>6202</v>
      </c>
      <c r="F107" s="91">
        <v>0</v>
      </c>
      <c r="G107" s="5"/>
      <c r="H107" s="87" t="s">
        <v>51</v>
      </c>
      <c r="I107" s="108">
        <v>-5.228159224700513E-3</v>
      </c>
      <c r="J107" s="102"/>
      <c r="K107" s="11">
        <f t="shared" si="6"/>
        <v>-3.0526271920482892E-3</v>
      </c>
      <c r="L107" s="11">
        <f t="shared" si="7"/>
        <v>8.9526954744599471E-3</v>
      </c>
    </row>
    <row r="108" spans="2:13" x14ac:dyDescent="0.25">
      <c r="B108" s="87" t="s">
        <v>52</v>
      </c>
      <c r="C108" s="92">
        <v>2.5646565623992261</v>
      </c>
      <c r="D108" s="93">
        <v>1.6295614513921903</v>
      </c>
      <c r="E108" s="90">
        <v>6202</v>
      </c>
      <c r="F108" s="91">
        <v>0</v>
      </c>
      <c r="G108" s="5"/>
      <c r="H108" s="87" t="s">
        <v>52</v>
      </c>
      <c r="I108" s="108">
        <v>-3.5204545124231747E-2</v>
      </c>
      <c r="J108" s="102"/>
      <c r="K108" s="11"/>
      <c r="L108" s="11"/>
      <c r="M108" s="2" t="str">
        <f>"((memsleep-"&amp;C108&amp;")/"&amp;D108&amp;")*("&amp;I108&amp;")"</f>
        <v>((memsleep-2.56465656239923)/1.62956145139219)*(-0.0352045451242317)</v>
      </c>
    </row>
    <row r="109" spans="2:13" x14ac:dyDescent="0.25">
      <c r="B109" s="87" t="s">
        <v>173</v>
      </c>
      <c r="C109" s="94">
        <v>0.18042566913898747</v>
      </c>
      <c r="D109" s="95">
        <v>0.38457261157153977</v>
      </c>
      <c r="E109" s="90">
        <v>6202</v>
      </c>
      <c r="F109" s="91">
        <v>0</v>
      </c>
      <c r="G109" s="5"/>
      <c r="H109" s="87" t="s">
        <v>173</v>
      </c>
      <c r="I109" s="108">
        <v>8.0077279321787837E-4</v>
      </c>
      <c r="J109" s="102"/>
      <c r="K109" s="11">
        <f t="shared" si="6"/>
        <v>1.7065511334552236E-3</v>
      </c>
      <c r="L109" s="11">
        <f t="shared" si="7"/>
        <v>-3.7568969473468342E-4</v>
      </c>
    </row>
    <row r="110" spans="2:13" x14ac:dyDescent="0.25">
      <c r="B110" s="87" t="s">
        <v>174</v>
      </c>
      <c r="C110" s="94">
        <v>3.4827475008061916E-2</v>
      </c>
      <c r="D110" s="95">
        <v>0.1833574182175241</v>
      </c>
      <c r="E110" s="90">
        <v>6202</v>
      </c>
      <c r="F110" s="91">
        <v>0</v>
      </c>
      <c r="G110" s="5"/>
      <c r="H110" s="87" t="s">
        <v>174</v>
      </c>
      <c r="I110" s="108">
        <v>3.5485972601660277E-3</v>
      </c>
      <c r="J110" s="102"/>
      <c r="K110" s="11">
        <f t="shared" si="6"/>
        <v>1.8679411016306394E-2</v>
      </c>
      <c r="L110" s="11">
        <f t="shared" si="7"/>
        <v>-6.7403153683965602E-4</v>
      </c>
    </row>
    <row r="111" spans="2:13" x14ac:dyDescent="0.25">
      <c r="B111" s="87" t="s">
        <v>175</v>
      </c>
      <c r="C111" s="94">
        <v>2.5153176394711384E-2</v>
      </c>
      <c r="D111" s="95">
        <v>0.15660283647682044</v>
      </c>
      <c r="E111" s="90">
        <v>6202</v>
      </c>
      <c r="F111" s="91">
        <v>0</v>
      </c>
      <c r="G111" s="5"/>
      <c r="H111" s="87" t="s">
        <v>175</v>
      </c>
      <c r="I111" s="108">
        <v>5.6373462232931441E-3</v>
      </c>
      <c r="J111" s="102"/>
      <c r="K111" s="11">
        <f t="shared" si="6"/>
        <v>3.509227024859167E-2</v>
      </c>
      <c r="L111" s="11">
        <f t="shared" si="7"/>
        <v>-9.0545718802188216E-4</v>
      </c>
    </row>
    <row r="112" spans="2:13" x14ac:dyDescent="0.25">
      <c r="B112" s="87" t="s">
        <v>176</v>
      </c>
      <c r="C112" s="94">
        <v>3.2408900354724282E-2</v>
      </c>
      <c r="D112" s="95">
        <v>0.17709777115961309</v>
      </c>
      <c r="E112" s="90">
        <v>6202</v>
      </c>
      <c r="F112" s="91">
        <v>0</v>
      </c>
      <c r="G112" s="5"/>
      <c r="H112" s="87" t="s">
        <v>176</v>
      </c>
      <c r="I112" s="108">
        <v>2.1896219562186181E-2</v>
      </c>
      <c r="J112" s="102"/>
      <c r="K112" s="11">
        <f t="shared" si="6"/>
        <v>0.11963215022709274</v>
      </c>
      <c r="L112" s="11">
        <f t="shared" si="7"/>
        <v>-4.0070091977413161E-3</v>
      </c>
    </row>
    <row r="113" spans="2:13" x14ac:dyDescent="0.25">
      <c r="B113" s="87" t="s">
        <v>177</v>
      </c>
      <c r="C113" s="94">
        <v>1.7736214124475977E-3</v>
      </c>
      <c r="D113" s="95">
        <v>4.2080413425673299E-2</v>
      </c>
      <c r="E113" s="90">
        <v>6202</v>
      </c>
      <c r="F113" s="91">
        <v>0</v>
      </c>
      <c r="G113" s="5"/>
      <c r="H113" s="87" t="s">
        <v>177</v>
      </c>
      <c r="I113" s="108">
        <v>8.0436788360986767E-3</v>
      </c>
      <c r="J113" s="102"/>
      <c r="K113" s="11">
        <f t="shared" si="6"/>
        <v>0.19081115752967789</v>
      </c>
      <c r="L113" s="11">
        <f t="shared" si="7"/>
        <v>-3.3902806215901427E-4</v>
      </c>
    </row>
    <row r="114" spans="2:13" x14ac:dyDescent="0.25">
      <c r="B114" s="87" t="s">
        <v>178</v>
      </c>
      <c r="C114" s="94">
        <v>4.6759109964527572E-3</v>
      </c>
      <c r="D114" s="95">
        <v>6.8226075546454573E-2</v>
      </c>
      <c r="E114" s="90">
        <v>6202</v>
      </c>
      <c r="F114" s="91">
        <v>0</v>
      </c>
      <c r="G114" s="5"/>
      <c r="H114" s="87" t="s">
        <v>178</v>
      </c>
      <c r="I114" s="108">
        <v>1.998422047621768E-2</v>
      </c>
      <c r="J114" s="102"/>
      <c r="K114" s="11">
        <f t="shared" si="6"/>
        <v>0.29154213957966751</v>
      </c>
      <c r="L114" s="11">
        <f t="shared" si="7"/>
        <v>-1.3696293613818819E-3</v>
      </c>
    </row>
    <row r="115" spans="2:13" x14ac:dyDescent="0.25">
      <c r="B115" s="87" t="s">
        <v>179</v>
      </c>
      <c r="C115" s="94">
        <v>1.7252499193808449E-2</v>
      </c>
      <c r="D115" s="95">
        <v>0.13022129118418363</v>
      </c>
      <c r="E115" s="90">
        <v>6202</v>
      </c>
      <c r="F115" s="91">
        <v>0</v>
      </c>
      <c r="G115" s="5"/>
      <c r="H115" s="87" t="s">
        <v>179</v>
      </c>
      <c r="I115" s="108">
        <v>1.4031170553163086E-2</v>
      </c>
      <c r="J115" s="102"/>
      <c r="K115" s="11">
        <f t="shared" si="6"/>
        <v>0.10588973330792194</v>
      </c>
      <c r="L115" s="11">
        <f t="shared" si="7"/>
        <v>-1.8589337922801719E-3</v>
      </c>
    </row>
    <row r="116" spans="2:13" x14ac:dyDescent="0.25">
      <c r="B116" s="87" t="s">
        <v>180</v>
      </c>
      <c r="C116" s="94">
        <v>0.27313769751693001</v>
      </c>
      <c r="D116" s="95">
        <v>0.44560690308803369</v>
      </c>
      <c r="E116" s="90">
        <v>6202</v>
      </c>
      <c r="F116" s="91">
        <v>0</v>
      </c>
      <c r="G116" s="5"/>
      <c r="H116" s="87" t="s">
        <v>180</v>
      </c>
      <c r="I116" s="108">
        <v>6.076866162051278E-4</v>
      </c>
      <c r="J116" s="102"/>
      <c r="K116" s="11">
        <f t="shared" si="6"/>
        <v>9.9124248296427798E-4</v>
      </c>
      <c r="L116" s="11">
        <f t="shared" si="7"/>
        <v>-3.7248552931266345E-4</v>
      </c>
    </row>
    <row r="117" spans="2:13" x14ac:dyDescent="0.25">
      <c r="B117" s="87" t="s">
        <v>181</v>
      </c>
      <c r="C117" s="94">
        <v>7.7071912286359234E-2</v>
      </c>
      <c r="D117" s="95">
        <v>0.26672702084517885</v>
      </c>
      <c r="E117" s="90">
        <v>6202</v>
      </c>
      <c r="F117" s="91">
        <v>0</v>
      </c>
      <c r="G117" s="5"/>
      <c r="H117" s="87" t="s">
        <v>181</v>
      </c>
      <c r="I117" s="108">
        <v>1.0326009020239162E-2</v>
      </c>
      <c r="J117" s="102"/>
      <c r="K117" s="11">
        <f t="shared" si="6"/>
        <v>3.5730027383670655E-2</v>
      </c>
      <c r="L117" s="11">
        <f t="shared" si="7"/>
        <v>-2.9837444251213439E-3</v>
      </c>
    </row>
    <row r="118" spans="2:13" x14ac:dyDescent="0.25">
      <c r="B118" s="87" t="s">
        <v>182</v>
      </c>
      <c r="C118" s="94">
        <v>2.4669461464043856E-2</v>
      </c>
      <c r="D118" s="95">
        <v>0.15512820277513525</v>
      </c>
      <c r="E118" s="90">
        <v>6202</v>
      </c>
      <c r="F118" s="91">
        <v>0</v>
      </c>
      <c r="G118" s="5"/>
      <c r="H118" s="87" t="s">
        <v>182</v>
      </c>
      <c r="I118" s="108">
        <v>1.1955602803518768E-2</v>
      </c>
      <c r="J118" s="102"/>
      <c r="K118" s="11">
        <f t="shared" si="6"/>
        <v>7.5167921192128825E-2</v>
      </c>
      <c r="L118" s="11">
        <f t="shared" si="7"/>
        <v>-1.9012550739619292E-3</v>
      </c>
    </row>
    <row r="119" spans="2:13" x14ac:dyDescent="0.25">
      <c r="B119" s="87" t="s">
        <v>183</v>
      </c>
      <c r="C119" s="94">
        <v>7.5298290873911641E-2</v>
      </c>
      <c r="D119" s="95">
        <v>0.26389332475607091</v>
      </c>
      <c r="E119" s="90">
        <v>6202</v>
      </c>
      <c r="F119" s="91">
        <v>0</v>
      </c>
      <c r="G119" s="5"/>
      <c r="H119" s="87" t="s">
        <v>183</v>
      </c>
      <c r="I119" s="108">
        <v>3.6173954231740646E-3</v>
      </c>
      <c r="J119" s="102"/>
      <c r="K119" s="11">
        <f t="shared" si="6"/>
        <v>1.2675620853562324E-2</v>
      </c>
      <c r="L119" s="11">
        <f t="shared" si="7"/>
        <v>-1.0321734853729041E-3</v>
      </c>
      <c r="M119" s="3"/>
    </row>
    <row r="120" spans="2:13" x14ac:dyDescent="0.25">
      <c r="B120" s="87" t="s">
        <v>184</v>
      </c>
      <c r="C120" s="94">
        <v>9.6742986133505314E-3</v>
      </c>
      <c r="D120" s="95">
        <v>9.7888975813134382E-2</v>
      </c>
      <c r="E120" s="90">
        <v>6202</v>
      </c>
      <c r="F120" s="91">
        <v>0</v>
      </c>
      <c r="G120" s="5"/>
      <c r="H120" s="87" t="s">
        <v>184</v>
      </c>
      <c r="I120" s="108">
        <v>1.8893463038625251E-3</v>
      </c>
      <c r="J120" s="102"/>
      <c r="K120" s="11">
        <f t="shared" si="6"/>
        <v>1.911418714919148E-2</v>
      </c>
      <c r="L120" s="11">
        <f t="shared" si="7"/>
        <v>-1.8672276602922319E-4</v>
      </c>
    </row>
    <row r="121" spans="2:13" x14ac:dyDescent="0.25">
      <c r="B121" s="87" t="s">
        <v>185</v>
      </c>
      <c r="C121" s="94">
        <v>3.7084811351177039E-3</v>
      </c>
      <c r="D121" s="95">
        <v>6.0789177742478752E-2</v>
      </c>
      <c r="E121" s="90">
        <v>6202</v>
      </c>
      <c r="F121" s="91">
        <v>0</v>
      </c>
      <c r="G121" s="5"/>
      <c r="H121" s="87" t="s">
        <v>185</v>
      </c>
      <c r="I121" s="108">
        <v>9.1747127532355623E-3</v>
      </c>
      <c r="J121" s="102"/>
      <c r="K121" s="11">
        <f t="shared" si="6"/>
        <v>0.15036703642863491</v>
      </c>
      <c r="L121" s="11">
        <f t="shared" si="7"/>
        <v>-5.5970898816290709E-4</v>
      </c>
    </row>
    <row r="122" spans="2:13" x14ac:dyDescent="0.25">
      <c r="B122" s="87" t="s">
        <v>186</v>
      </c>
      <c r="C122" s="94">
        <v>0.37536278619800062</v>
      </c>
      <c r="D122" s="95">
        <v>0.48425548614728503</v>
      </c>
      <c r="E122" s="90">
        <v>6202</v>
      </c>
      <c r="F122" s="91">
        <v>0</v>
      </c>
      <c r="G122" s="5"/>
      <c r="H122" s="87" t="s">
        <v>186</v>
      </c>
      <c r="I122" s="108">
        <v>1.519667737619163E-3</v>
      </c>
      <c r="J122" s="102"/>
      <c r="K122" s="11">
        <f t="shared" si="6"/>
        <v>1.9602070574013331E-3</v>
      </c>
      <c r="L122" s="11">
        <f t="shared" si="7"/>
        <v>-1.1779458001110747E-3</v>
      </c>
    </row>
    <row r="123" spans="2:13" x14ac:dyDescent="0.25">
      <c r="B123" s="87" t="s">
        <v>187</v>
      </c>
      <c r="C123" s="94">
        <v>0.12657207352466948</v>
      </c>
      <c r="D123" s="95">
        <v>0.33251979152142519</v>
      </c>
      <c r="E123" s="90">
        <v>6202</v>
      </c>
      <c r="F123" s="91">
        <v>0</v>
      </c>
      <c r="G123" s="5"/>
      <c r="H123" s="87" t="s">
        <v>187</v>
      </c>
      <c r="I123" s="108">
        <v>9.3608429096124299E-3</v>
      </c>
      <c r="J123" s="102"/>
      <c r="K123" s="11">
        <f t="shared" ref="K123:K127" si="8">((1-C123)/D123)*I123</f>
        <v>2.4588075119364075E-2</v>
      </c>
      <c r="L123" s="11">
        <f t="shared" ref="L123:L127" si="9">((0-C123)/D123)*I123</f>
        <v>-3.5631602305151934E-3</v>
      </c>
    </row>
    <row r="124" spans="2:13" x14ac:dyDescent="0.25">
      <c r="B124" s="87" t="s">
        <v>188</v>
      </c>
      <c r="C124" s="94">
        <v>1.5317639471138343E-2</v>
      </c>
      <c r="D124" s="95">
        <v>0.12282280628330676</v>
      </c>
      <c r="E124" s="90">
        <v>6202</v>
      </c>
      <c r="F124" s="91">
        <v>0</v>
      </c>
      <c r="G124" s="5"/>
      <c r="H124" s="87" t="s">
        <v>188</v>
      </c>
      <c r="I124" s="108">
        <v>1.5590221155274775E-2</v>
      </c>
      <c r="J124" s="102"/>
      <c r="K124" s="11">
        <f t="shared" si="8"/>
        <v>0.12498831636311036</v>
      </c>
      <c r="L124" s="11">
        <f t="shared" si="9"/>
        <v>-1.944308179874813E-3</v>
      </c>
    </row>
    <row r="125" spans="2:13" x14ac:dyDescent="0.25">
      <c r="B125" s="87" t="s">
        <v>189</v>
      </c>
      <c r="C125" s="94">
        <v>0.16446307642695907</v>
      </c>
      <c r="D125" s="95">
        <v>0.37072514488531394</v>
      </c>
      <c r="E125" s="90">
        <v>6202</v>
      </c>
      <c r="F125" s="91">
        <v>0</v>
      </c>
      <c r="G125" s="5"/>
      <c r="H125" s="87" t="s">
        <v>189</v>
      </c>
      <c r="I125" s="108">
        <v>1.9238654517151874E-2</v>
      </c>
      <c r="J125" s="102"/>
      <c r="K125" s="11">
        <f t="shared" si="8"/>
        <v>4.3359902695347091E-2</v>
      </c>
      <c r="L125" s="11">
        <f t="shared" si="9"/>
        <v>-8.5347550654677803E-3</v>
      </c>
    </row>
    <row r="126" spans="2:13" x14ac:dyDescent="0.25">
      <c r="B126" s="87" t="s">
        <v>190</v>
      </c>
      <c r="C126" s="94">
        <v>1.4511447920025799E-2</v>
      </c>
      <c r="D126" s="95">
        <v>0.11959586957155958</v>
      </c>
      <c r="E126" s="90">
        <v>6202</v>
      </c>
      <c r="F126" s="91">
        <v>0</v>
      </c>
      <c r="G126" s="5"/>
      <c r="H126" s="87" t="s">
        <v>190</v>
      </c>
      <c r="I126" s="108">
        <v>1.0152057927124026E-2</v>
      </c>
      <c r="J126" s="102"/>
      <c r="K126" s="11">
        <f t="shared" si="8"/>
        <v>8.3654535086156945E-2</v>
      </c>
      <c r="L126" s="11">
        <f t="shared" si="9"/>
        <v>-1.2318239786901382E-3</v>
      </c>
    </row>
    <row r="127" spans="2:13" x14ac:dyDescent="0.25">
      <c r="B127" s="87" t="s">
        <v>191</v>
      </c>
      <c r="C127" s="94">
        <v>4.1921960657852302E-3</v>
      </c>
      <c r="D127" s="95">
        <v>6.4616520916910503E-2</v>
      </c>
      <c r="E127" s="90">
        <v>6202</v>
      </c>
      <c r="F127" s="91">
        <v>0</v>
      </c>
      <c r="G127" s="5"/>
      <c r="H127" s="87" t="s">
        <v>191</v>
      </c>
      <c r="I127" s="108">
        <v>9.2099299608340655E-3</v>
      </c>
      <c r="J127" s="102"/>
      <c r="K127" s="11">
        <f t="shared" si="8"/>
        <v>0.14193460122186669</v>
      </c>
      <c r="L127" s="11">
        <f t="shared" si="9"/>
        <v>-5.9752260877081183E-4</v>
      </c>
    </row>
    <row r="128" spans="2:13" ht="15" thickBot="1" x14ac:dyDescent="0.3">
      <c r="B128" s="96" t="s">
        <v>53</v>
      </c>
      <c r="C128" s="97">
        <v>2.1334086809584196</v>
      </c>
      <c r="D128" s="98">
        <v>9.6030486877821222</v>
      </c>
      <c r="E128" s="99">
        <v>6202</v>
      </c>
      <c r="F128" s="100">
        <v>67</v>
      </c>
      <c r="G128" s="5"/>
      <c r="H128" s="96" t="s">
        <v>53</v>
      </c>
      <c r="I128" s="109">
        <v>4.0640264032847095E-3</v>
      </c>
      <c r="J128" s="102"/>
      <c r="K128" s="11"/>
      <c r="L128" s="11"/>
      <c r="M128" s="12" t="str">
        <f>"((landarea-"&amp;C128&amp;")/"&amp;D128&amp;")*("&amp;I128&amp;")"</f>
        <v>((landarea-2.13340868095842)/9.60304868778212)*(0.00406402640328471)</v>
      </c>
    </row>
    <row r="129" spans="2:12" ht="24" customHeight="1" thickTop="1" x14ac:dyDescent="0.25">
      <c r="B129" s="101" t="s">
        <v>46</v>
      </c>
      <c r="C129" s="101"/>
      <c r="D129" s="101"/>
      <c r="E129" s="101"/>
      <c r="F129" s="101"/>
      <c r="G129" s="5"/>
      <c r="H129" s="101" t="s">
        <v>7</v>
      </c>
      <c r="I129" s="101"/>
      <c r="J129" s="102"/>
      <c r="K129" s="11"/>
      <c r="L129" s="11"/>
    </row>
  </sheetData>
  <mergeCells count="7">
    <mergeCell ref="K5:L5"/>
    <mergeCell ref="B5:F5"/>
    <mergeCell ref="B6"/>
    <mergeCell ref="B129:F129"/>
    <mergeCell ref="H4:I4"/>
    <mergeCell ref="H5:H6"/>
    <mergeCell ref="H129:I129"/>
  </mergeCells>
  <pageMargins left="0.25" right="0.2" top="0.25" bottom="0.25" header="0.55000000000000004" footer="0.05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2293-E79C-4274-A45B-A4628E0A1012}">
  <sheetPr>
    <pageSetUpPr fitToPage="1"/>
  </sheetPr>
  <dimension ref="A1:M93"/>
  <sheetViews>
    <sheetView zoomScaleNormal="100" workbookViewId="0"/>
  </sheetViews>
  <sheetFormatPr defaultColWidth="9.109375" defaultRowHeight="14.4" x14ac:dyDescent="0.3"/>
  <cols>
    <col min="1" max="1" width="9.109375" style="12" customWidth="1"/>
    <col min="2" max="2" width="60.6640625" style="12" customWidth="1"/>
    <col min="3" max="3" width="9.109375" style="12" customWidth="1"/>
    <col min="4" max="4" width="12.6640625" style="12" customWidth="1"/>
    <col min="5" max="5" width="9.109375" style="12" customWidth="1"/>
    <col min="6" max="6" width="8.88671875" style="12" bestFit="1" customWidth="1"/>
    <col min="7" max="7" width="9.109375" style="12"/>
    <col min="8" max="8" width="60.6640625" style="12" customWidth="1"/>
    <col min="9" max="9" width="10.6640625" style="12" customWidth="1"/>
    <col min="10" max="10" width="9.109375" style="12"/>
    <col min="11" max="11" width="12" style="12" bestFit="1" customWidth="1"/>
    <col min="12" max="12" width="15.33203125" style="12" bestFit="1" customWidth="1"/>
    <col min="13" max="16384" width="9.109375" style="12"/>
  </cols>
  <sheetData>
    <row r="1" spans="1:12" x14ac:dyDescent="0.3">
      <c r="A1" s="12" t="s">
        <v>192</v>
      </c>
      <c r="B1" s="12" t="s">
        <v>93</v>
      </c>
    </row>
    <row r="4" spans="1:12" ht="15" thickBot="1" x14ac:dyDescent="0.3">
      <c r="H4" s="110" t="s">
        <v>6</v>
      </c>
      <c r="I4" s="110"/>
      <c r="J4" s="135"/>
    </row>
    <row r="5" spans="1:12" ht="15.6" thickTop="1" thickBot="1" x14ac:dyDescent="0.3">
      <c r="B5" s="110" t="s">
        <v>0</v>
      </c>
      <c r="C5" s="110"/>
      <c r="D5" s="110"/>
      <c r="E5" s="110"/>
      <c r="F5" s="110"/>
      <c r="G5" s="5"/>
      <c r="H5" s="136" t="s">
        <v>45</v>
      </c>
      <c r="I5" s="137" t="s">
        <v>4</v>
      </c>
      <c r="J5" s="135"/>
      <c r="K5" s="14" t="s">
        <v>8</v>
      </c>
      <c r="L5" s="14"/>
    </row>
    <row r="6" spans="1:12" ht="15.6" thickTop="1" thickBot="1" x14ac:dyDescent="0.3">
      <c r="B6" s="111" t="s">
        <v>45</v>
      </c>
      <c r="C6" s="112" t="s">
        <v>1</v>
      </c>
      <c r="D6" s="113" t="s">
        <v>171</v>
      </c>
      <c r="E6" s="113" t="s">
        <v>172</v>
      </c>
      <c r="F6" s="114" t="s">
        <v>2</v>
      </c>
      <c r="G6" s="5"/>
      <c r="H6" s="138"/>
      <c r="I6" s="139" t="s">
        <v>5</v>
      </c>
      <c r="J6" s="135"/>
      <c r="K6" s="1" t="s">
        <v>9</v>
      </c>
      <c r="L6" s="1" t="s">
        <v>10</v>
      </c>
    </row>
    <row r="7" spans="1:12" ht="15" thickTop="1" x14ac:dyDescent="0.25">
      <c r="B7" s="115" t="s">
        <v>66</v>
      </c>
      <c r="C7" s="116">
        <v>3.3003300330033004E-3</v>
      </c>
      <c r="D7" s="117">
        <v>5.7401001228547313E-2</v>
      </c>
      <c r="E7" s="118">
        <v>606</v>
      </c>
      <c r="F7" s="119">
        <v>0</v>
      </c>
      <c r="G7" s="5"/>
      <c r="H7" s="115" t="s">
        <v>66</v>
      </c>
      <c r="I7" s="140">
        <v>-2.1220681309283293E-3</v>
      </c>
      <c r="J7" s="135"/>
      <c r="K7" s="11">
        <f>((1-C7)/D7)*I7</f>
        <v>-3.6847172705619283E-2</v>
      </c>
      <c r="L7" s="11">
        <f>((0-C7)/D7)*I7</f>
        <v>1.2201050564774597E-4</v>
      </c>
    </row>
    <row r="8" spans="1:12" x14ac:dyDescent="0.25">
      <c r="B8" s="120" t="s">
        <v>67</v>
      </c>
      <c r="C8" s="121">
        <v>3.3003300330033004E-3</v>
      </c>
      <c r="D8" s="122">
        <v>5.7401001228547278E-2</v>
      </c>
      <c r="E8" s="123">
        <v>606</v>
      </c>
      <c r="F8" s="124">
        <v>0</v>
      </c>
      <c r="G8" s="5"/>
      <c r="H8" s="120" t="s">
        <v>67</v>
      </c>
      <c r="I8" s="141">
        <v>1.1812125230268075E-2</v>
      </c>
      <c r="J8" s="135"/>
      <c r="K8" s="11">
        <f t="shared" ref="K8:K71" si="0">((1-C8)/D8)*I8</f>
        <v>0.20510341399344581</v>
      </c>
      <c r="L8" s="11">
        <f t="shared" ref="L8:L71" si="1">((0-C8)/D8)*I8</f>
        <v>-6.7915037746174123E-4</v>
      </c>
    </row>
    <row r="9" spans="1:12" x14ac:dyDescent="0.25">
      <c r="B9" s="120" t="s">
        <v>68</v>
      </c>
      <c r="C9" s="121">
        <v>0.42244224422442245</v>
      </c>
      <c r="D9" s="122">
        <v>0.494356222951784</v>
      </c>
      <c r="E9" s="123">
        <v>606</v>
      </c>
      <c r="F9" s="124">
        <v>0</v>
      </c>
      <c r="G9" s="5"/>
      <c r="H9" s="120" t="s">
        <v>68</v>
      </c>
      <c r="I9" s="141">
        <v>2.7728725353254372E-3</v>
      </c>
      <c r="J9" s="135"/>
      <c r="K9" s="11">
        <f t="shared" si="0"/>
        <v>3.2395547263303973E-3</v>
      </c>
      <c r="L9" s="11">
        <f t="shared" si="1"/>
        <v>-2.3695028855445191E-3</v>
      </c>
    </row>
    <row r="10" spans="1:12" x14ac:dyDescent="0.25">
      <c r="B10" s="120" t="s">
        <v>47</v>
      </c>
      <c r="C10" s="121">
        <v>0.44884488448844884</v>
      </c>
      <c r="D10" s="122">
        <v>0.4977871552505822</v>
      </c>
      <c r="E10" s="123">
        <v>606</v>
      </c>
      <c r="F10" s="124">
        <v>0</v>
      </c>
      <c r="G10" s="5"/>
      <c r="H10" s="120" t="s">
        <v>47</v>
      </c>
      <c r="I10" s="141">
        <v>-1.4644934206990885E-2</v>
      </c>
      <c r="J10" s="135"/>
      <c r="K10" s="11">
        <f t="shared" si="0"/>
        <v>-1.6215023468112454E-2</v>
      </c>
      <c r="L10" s="11">
        <f t="shared" si="1"/>
        <v>1.320504905187601E-2</v>
      </c>
    </row>
    <row r="11" spans="1:12" x14ac:dyDescent="0.25">
      <c r="B11" s="120" t="s">
        <v>69</v>
      </c>
      <c r="C11" s="121">
        <v>1.6501650165016502E-3</v>
      </c>
      <c r="D11" s="122">
        <v>4.0622223185119606E-2</v>
      </c>
      <c r="E11" s="123">
        <v>606</v>
      </c>
      <c r="F11" s="124">
        <v>0</v>
      </c>
      <c r="G11" s="5"/>
      <c r="H11" s="120" t="s">
        <v>69</v>
      </c>
      <c r="I11" s="141">
        <v>-6.6404162837044979E-3</v>
      </c>
      <c r="J11" s="135"/>
      <c r="K11" s="11">
        <f t="shared" si="0"/>
        <v>-0.16319782575283986</v>
      </c>
      <c r="L11" s="11">
        <f t="shared" si="1"/>
        <v>2.6974847231874357E-4</v>
      </c>
    </row>
    <row r="12" spans="1:12" x14ac:dyDescent="0.25">
      <c r="B12" s="120" t="s">
        <v>70</v>
      </c>
      <c r="C12" s="121">
        <v>1.8151815181518153E-2</v>
      </c>
      <c r="D12" s="122">
        <v>0.13361057285453667</v>
      </c>
      <c r="E12" s="123">
        <v>606</v>
      </c>
      <c r="F12" s="124">
        <v>0</v>
      </c>
      <c r="G12" s="5"/>
      <c r="H12" s="120" t="s">
        <v>70</v>
      </c>
      <c r="I12" s="141">
        <v>-9.7341992517525743E-3</v>
      </c>
      <c r="J12" s="135"/>
      <c r="K12" s="11">
        <f t="shared" si="0"/>
        <v>-7.15325566068791E-2</v>
      </c>
      <c r="L12" s="11">
        <f t="shared" si="1"/>
        <v>1.3224506263456643E-3</v>
      </c>
    </row>
    <row r="13" spans="1:12" x14ac:dyDescent="0.25">
      <c r="B13" s="120" t="s">
        <v>48</v>
      </c>
      <c r="C13" s="121">
        <v>1.6501650165016502E-3</v>
      </c>
      <c r="D13" s="122">
        <v>4.0622223185119585E-2</v>
      </c>
      <c r="E13" s="123">
        <v>606</v>
      </c>
      <c r="F13" s="124">
        <v>0</v>
      </c>
      <c r="G13" s="5"/>
      <c r="H13" s="120" t="s">
        <v>48</v>
      </c>
      <c r="I13" s="141">
        <v>-5.5630456810094779E-3</v>
      </c>
      <c r="J13" s="135"/>
      <c r="K13" s="11">
        <f t="shared" si="0"/>
        <v>-0.13671988636200305</v>
      </c>
      <c r="L13" s="11">
        <f t="shared" si="1"/>
        <v>2.2598328324298028E-4</v>
      </c>
    </row>
    <row r="14" spans="1:12" x14ac:dyDescent="0.25">
      <c r="B14" s="120" t="s">
        <v>73</v>
      </c>
      <c r="C14" s="121">
        <v>6.1056105610561059E-2</v>
      </c>
      <c r="D14" s="122">
        <v>0.23963099763756673</v>
      </c>
      <c r="E14" s="123">
        <v>606</v>
      </c>
      <c r="F14" s="124">
        <v>0</v>
      </c>
      <c r="G14" s="5"/>
      <c r="H14" s="120" t="s">
        <v>73</v>
      </c>
      <c r="I14" s="141">
        <v>9.7003178318121816E-3</v>
      </c>
      <c r="J14" s="135"/>
      <c r="K14" s="11">
        <f t="shared" si="0"/>
        <v>3.8008664536766872E-2</v>
      </c>
      <c r="L14" s="11">
        <f t="shared" si="1"/>
        <v>-2.4715651807739442E-3</v>
      </c>
    </row>
    <row r="15" spans="1:12" ht="22.8" x14ac:dyDescent="0.25">
      <c r="B15" s="120" t="s">
        <v>49</v>
      </c>
      <c r="C15" s="121">
        <v>3.9603960396039604E-2</v>
      </c>
      <c r="D15" s="122">
        <v>0.195187999861861</v>
      </c>
      <c r="E15" s="123">
        <v>606</v>
      </c>
      <c r="F15" s="124">
        <v>0</v>
      </c>
      <c r="G15" s="5"/>
      <c r="H15" s="120" t="s">
        <v>49</v>
      </c>
      <c r="I15" s="141">
        <v>2.4770381492854387E-2</v>
      </c>
      <c r="J15" s="135"/>
      <c r="K15" s="11">
        <f t="shared" si="0"/>
        <v>0.1218792974058491</v>
      </c>
      <c r="L15" s="11">
        <f t="shared" si="1"/>
        <v>-5.0259504084886227E-3</v>
      </c>
    </row>
    <row r="16" spans="1:12" x14ac:dyDescent="0.25">
      <c r="B16" s="120" t="s">
        <v>75</v>
      </c>
      <c r="C16" s="121">
        <v>1.6501650165016502E-3</v>
      </c>
      <c r="D16" s="122">
        <v>4.0622223185119474E-2</v>
      </c>
      <c r="E16" s="123">
        <v>606</v>
      </c>
      <c r="F16" s="124">
        <v>0</v>
      </c>
      <c r="G16" s="5"/>
      <c r="H16" s="120" t="s">
        <v>75</v>
      </c>
      <c r="I16" s="141">
        <v>1.2654014370522371E-2</v>
      </c>
      <c r="J16" s="135"/>
      <c r="K16" s="11">
        <f t="shared" si="0"/>
        <v>0.31099068854797518</v>
      </c>
      <c r="L16" s="11">
        <f t="shared" si="1"/>
        <v>-5.1403419594706643E-4</v>
      </c>
    </row>
    <row r="17" spans="2:12" x14ac:dyDescent="0.25">
      <c r="B17" s="120" t="s">
        <v>76</v>
      </c>
      <c r="C17" s="121">
        <v>1.6501650165016502E-3</v>
      </c>
      <c r="D17" s="122">
        <v>4.0622223185119648E-2</v>
      </c>
      <c r="E17" s="123">
        <v>606</v>
      </c>
      <c r="F17" s="124">
        <v>0</v>
      </c>
      <c r="G17" s="5"/>
      <c r="H17" s="120" t="s">
        <v>76</v>
      </c>
      <c r="I17" s="141">
        <v>4.2856734607961099E-2</v>
      </c>
      <c r="J17" s="135"/>
      <c r="K17" s="11">
        <f t="shared" si="0"/>
        <v>1.0532661821291585</v>
      </c>
      <c r="L17" s="11">
        <f t="shared" si="1"/>
        <v>-1.7409358382300137E-3</v>
      </c>
    </row>
    <row r="18" spans="2:12" x14ac:dyDescent="0.25">
      <c r="B18" s="120" t="s">
        <v>77</v>
      </c>
      <c r="C18" s="121">
        <v>8.4158415841584164E-2</v>
      </c>
      <c r="D18" s="122">
        <v>0.27785459302113646</v>
      </c>
      <c r="E18" s="123">
        <v>606</v>
      </c>
      <c r="F18" s="124">
        <v>0</v>
      </c>
      <c r="G18" s="5"/>
      <c r="H18" s="120" t="s">
        <v>77</v>
      </c>
      <c r="I18" s="141">
        <v>-1.0547246642445593E-2</v>
      </c>
      <c r="J18" s="135"/>
      <c r="K18" s="11">
        <f t="shared" si="0"/>
        <v>-3.47649717375451E-2</v>
      </c>
      <c r="L18" s="11">
        <f t="shared" si="1"/>
        <v>3.1946190245311715E-3</v>
      </c>
    </row>
    <row r="19" spans="2:12" x14ac:dyDescent="0.25">
      <c r="B19" s="120" t="s">
        <v>78</v>
      </c>
      <c r="C19" s="121">
        <v>0.31023102310231021</v>
      </c>
      <c r="D19" s="122">
        <v>0.46297023029932716</v>
      </c>
      <c r="E19" s="123">
        <v>606</v>
      </c>
      <c r="F19" s="124">
        <v>0</v>
      </c>
      <c r="G19" s="5"/>
      <c r="H19" s="120" t="s">
        <v>78</v>
      </c>
      <c r="I19" s="141">
        <v>-2.5568054521667404E-3</v>
      </c>
      <c r="J19" s="135"/>
      <c r="K19" s="11">
        <f t="shared" si="0"/>
        <v>-3.8093271779640185E-3</v>
      </c>
      <c r="L19" s="11">
        <f t="shared" si="1"/>
        <v>1.7132859077924291E-3</v>
      </c>
    </row>
    <row r="20" spans="2:12" x14ac:dyDescent="0.25">
      <c r="B20" s="120" t="s">
        <v>79</v>
      </c>
      <c r="C20" s="121">
        <v>0.28547854785478549</v>
      </c>
      <c r="D20" s="122">
        <v>0.45201515958839844</v>
      </c>
      <c r="E20" s="123">
        <v>606</v>
      </c>
      <c r="F20" s="124">
        <v>0</v>
      </c>
      <c r="G20" s="5"/>
      <c r="H20" s="120" t="s">
        <v>79</v>
      </c>
      <c r="I20" s="141">
        <v>1.7061605221249908E-2</v>
      </c>
      <c r="J20" s="135"/>
      <c r="K20" s="11">
        <f t="shared" si="0"/>
        <v>2.6970075405693881E-2</v>
      </c>
      <c r="L20" s="11">
        <f t="shared" si="1"/>
        <v>-1.0775572852621342E-2</v>
      </c>
    </row>
    <row r="21" spans="2:12" x14ac:dyDescent="0.25">
      <c r="B21" s="120" t="s">
        <v>80</v>
      </c>
      <c r="C21" s="121">
        <v>3.3003300330033004E-3</v>
      </c>
      <c r="D21" s="122">
        <v>5.7401001228547639E-2</v>
      </c>
      <c r="E21" s="123">
        <v>606</v>
      </c>
      <c r="F21" s="124">
        <v>0</v>
      </c>
      <c r="G21" s="5"/>
      <c r="H21" s="120" t="s">
        <v>80</v>
      </c>
      <c r="I21" s="141">
        <v>9.0168459481483974E-3</v>
      </c>
      <c r="J21" s="135"/>
      <c r="K21" s="11">
        <f t="shared" si="0"/>
        <v>0.15656673556755224</v>
      </c>
      <c r="L21" s="11">
        <f t="shared" si="1"/>
        <v>-5.1843289923030544E-4</v>
      </c>
    </row>
    <row r="22" spans="2:12" x14ac:dyDescent="0.25">
      <c r="B22" s="120" t="s">
        <v>98</v>
      </c>
      <c r="C22" s="121">
        <v>6.6006600660066007E-3</v>
      </c>
      <c r="D22" s="122">
        <v>8.1042763527811007E-2</v>
      </c>
      <c r="E22" s="123">
        <v>606</v>
      </c>
      <c r="F22" s="124">
        <v>0</v>
      </c>
      <c r="G22" s="5"/>
      <c r="H22" s="120" t="s">
        <v>98</v>
      </c>
      <c r="I22" s="141">
        <v>-1.4534090072511652E-2</v>
      </c>
      <c r="J22" s="135"/>
      <c r="K22" s="11">
        <f t="shared" si="0"/>
        <v>-0.17815477725681972</v>
      </c>
      <c r="L22" s="11">
        <f t="shared" si="1"/>
        <v>1.1837526728027887E-3</v>
      </c>
    </row>
    <row r="23" spans="2:12" x14ac:dyDescent="0.25">
      <c r="B23" s="120" t="s">
        <v>81</v>
      </c>
      <c r="C23" s="121">
        <v>4.7854785478547858E-2</v>
      </c>
      <c r="D23" s="122">
        <v>0.21363524650045138</v>
      </c>
      <c r="E23" s="123">
        <v>606</v>
      </c>
      <c r="F23" s="124">
        <v>0</v>
      </c>
      <c r="G23" s="5"/>
      <c r="H23" s="120" t="s">
        <v>81</v>
      </c>
      <c r="I23" s="141">
        <v>-2.7771434378471366E-2</v>
      </c>
      <c r="J23" s="135"/>
      <c r="K23" s="11">
        <f t="shared" si="0"/>
        <v>-0.1237737628832805</v>
      </c>
      <c r="L23" s="11">
        <f t="shared" si="1"/>
        <v>6.2208650322619317E-3</v>
      </c>
    </row>
    <row r="24" spans="2:12" x14ac:dyDescent="0.25">
      <c r="B24" s="120" t="s">
        <v>99</v>
      </c>
      <c r="C24" s="121">
        <v>1.6501650165016502E-3</v>
      </c>
      <c r="D24" s="122">
        <v>4.0622223185119669E-2</v>
      </c>
      <c r="E24" s="123">
        <v>606</v>
      </c>
      <c r="F24" s="124">
        <v>0</v>
      </c>
      <c r="G24" s="5"/>
      <c r="H24" s="120" t="s">
        <v>99</v>
      </c>
      <c r="I24" s="141">
        <v>1.2314383569784948E-3</v>
      </c>
      <c r="J24" s="135"/>
      <c r="K24" s="11">
        <f t="shared" si="0"/>
        <v>3.0264377084417541E-2</v>
      </c>
      <c r="L24" s="11">
        <f t="shared" si="1"/>
        <v>-5.0023763775896761E-5</v>
      </c>
    </row>
    <row r="25" spans="2:12" ht="22.8" x14ac:dyDescent="0.25">
      <c r="B25" s="120" t="s">
        <v>100</v>
      </c>
      <c r="C25" s="121">
        <v>4.9504950495049506E-3</v>
      </c>
      <c r="D25" s="122">
        <v>7.0243361085684922E-2</v>
      </c>
      <c r="E25" s="123">
        <v>606</v>
      </c>
      <c r="F25" s="124">
        <v>0</v>
      </c>
      <c r="G25" s="5"/>
      <c r="H25" s="120" t="s">
        <v>100</v>
      </c>
      <c r="I25" s="141">
        <v>1.7821481912569079E-2</v>
      </c>
      <c r="J25" s="135"/>
      <c r="K25" s="11">
        <f t="shared" si="0"/>
        <v>0.25245455912843517</v>
      </c>
      <c r="L25" s="11">
        <f t="shared" si="1"/>
        <v>-1.255992831484752E-3</v>
      </c>
    </row>
    <row r="26" spans="2:12" x14ac:dyDescent="0.25">
      <c r="B26" s="120" t="s">
        <v>85</v>
      </c>
      <c r="C26" s="121">
        <v>3.4653465346534656E-2</v>
      </c>
      <c r="D26" s="122">
        <v>0.18305162180153065</v>
      </c>
      <c r="E26" s="123">
        <v>606</v>
      </c>
      <c r="F26" s="124">
        <v>0</v>
      </c>
      <c r="G26" s="5"/>
      <c r="H26" s="120" t="s">
        <v>85</v>
      </c>
      <c r="I26" s="141">
        <v>-4.4638528513146402E-3</v>
      </c>
      <c r="J26" s="135"/>
      <c r="K26" s="11">
        <f t="shared" si="0"/>
        <v>-2.3540708565213848E-2</v>
      </c>
      <c r="L26" s="11">
        <f t="shared" si="1"/>
        <v>8.4505107669998445E-4</v>
      </c>
    </row>
    <row r="27" spans="2:12" x14ac:dyDescent="0.25">
      <c r="B27" s="120" t="s">
        <v>86</v>
      </c>
      <c r="C27" s="121">
        <v>0.1254125412541254</v>
      </c>
      <c r="D27" s="122">
        <v>0.33145969891941185</v>
      </c>
      <c r="E27" s="123">
        <v>606</v>
      </c>
      <c r="F27" s="124">
        <v>0</v>
      </c>
      <c r="G27" s="5"/>
      <c r="H27" s="120" t="s">
        <v>86</v>
      </c>
      <c r="I27" s="141">
        <v>1.0001478997639486E-2</v>
      </c>
      <c r="J27" s="135"/>
      <c r="K27" s="11">
        <f t="shared" si="0"/>
        <v>2.6389839032504716E-2</v>
      </c>
      <c r="L27" s="11">
        <f t="shared" si="1"/>
        <v>-3.7842033329629396E-3</v>
      </c>
    </row>
    <row r="28" spans="2:12" x14ac:dyDescent="0.25">
      <c r="B28" s="120" t="s">
        <v>87</v>
      </c>
      <c r="C28" s="121">
        <v>8.9108910891089105E-2</v>
      </c>
      <c r="D28" s="122">
        <v>0.28513624063264553</v>
      </c>
      <c r="E28" s="123">
        <v>606</v>
      </c>
      <c r="F28" s="124">
        <v>0</v>
      </c>
      <c r="G28" s="5"/>
      <c r="H28" s="120" t="s">
        <v>87</v>
      </c>
      <c r="I28" s="141">
        <v>-8.4937170605646241E-3</v>
      </c>
      <c r="J28" s="135"/>
      <c r="K28" s="11">
        <f t="shared" si="0"/>
        <v>-2.7133875254560846E-2</v>
      </c>
      <c r="L28" s="11">
        <f t="shared" si="1"/>
        <v>2.6544008401200828E-3</v>
      </c>
    </row>
    <row r="29" spans="2:12" x14ac:dyDescent="0.25">
      <c r="B29" s="120" t="s">
        <v>89</v>
      </c>
      <c r="C29" s="121">
        <v>3.3003300330033004E-3</v>
      </c>
      <c r="D29" s="122">
        <v>5.7401001228547015E-2</v>
      </c>
      <c r="E29" s="123">
        <v>606</v>
      </c>
      <c r="F29" s="124">
        <v>0</v>
      </c>
      <c r="G29" s="5"/>
      <c r="H29" s="120" t="s">
        <v>89</v>
      </c>
      <c r="I29" s="141">
        <v>-1.1105279369341288E-2</v>
      </c>
      <c r="J29" s="135"/>
      <c r="K29" s="11">
        <f t="shared" si="0"/>
        <v>-0.19282988180368257</v>
      </c>
      <c r="L29" s="11">
        <f t="shared" si="1"/>
        <v>6.3850954239629985E-4</v>
      </c>
    </row>
    <row r="30" spans="2:12" x14ac:dyDescent="0.25">
      <c r="B30" s="120" t="s">
        <v>106</v>
      </c>
      <c r="C30" s="121">
        <v>0.16336633663366337</v>
      </c>
      <c r="D30" s="122">
        <v>0.37000498695157419</v>
      </c>
      <c r="E30" s="123">
        <v>606</v>
      </c>
      <c r="F30" s="124">
        <v>0</v>
      </c>
      <c r="G30" s="5"/>
      <c r="H30" s="120" t="s">
        <v>106</v>
      </c>
      <c r="I30" s="141">
        <v>9.8146946461904888E-2</v>
      </c>
      <c r="J30" s="135"/>
      <c r="K30" s="11">
        <f t="shared" si="0"/>
        <v>0.22192414227484464</v>
      </c>
      <c r="L30" s="11">
        <f t="shared" si="1"/>
        <v>-4.3334299970827661E-2</v>
      </c>
    </row>
    <row r="31" spans="2:12" x14ac:dyDescent="0.25">
      <c r="B31" s="120" t="s">
        <v>107</v>
      </c>
      <c r="C31" s="121">
        <v>0.82508250825082508</v>
      </c>
      <c r="D31" s="122">
        <v>0.38021035038056172</v>
      </c>
      <c r="E31" s="123">
        <v>606</v>
      </c>
      <c r="F31" s="124">
        <v>0</v>
      </c>
      <c r="G31" s="5"/>
      <c r="H31" s="120" t="s">
        <v>107</v>
      </c>
      <c r="I31" s="141">
        <v>-9.6565603776227138E-2</v>
      </c>
      <c r="J31" s="135"/>
      <c r="K31" s="11">
        <f t="shared" si="0"/>
        <v>-4.4425442876228072E-2</v>
      </c>
      <c r="L31" s="11">
        <f t="shared" si="1"/>
        <v>0.20955397583126451</v>
      </c>
    </row>
    <row r="32" spans="2:12" x14ac:dyDescent="0.25">
      <c r="B32" s="120" t="s">
        <v>108</v>
      </c>
      <c r="C32" s="121">
        <v>6.6006600660066007E-3</v>
      </c>
      <c r="D32" s="122">
        <v>8.1042763527811104E-2</v>
      </c>
      <c r="E32" s="123">
        <v>606</v>
      </c>
      <c r="F32" s="124">
        <v>0</v>
      </c>
      <c r="G32" s="5"/>
      <c r="H32" s="120" t="s">
        <v>108</v>
      </c>
      <c r="I32" s="141">
        <v>7.3978795009964713E-3</v>
      </c>
      <c r="J32" s="135"/>
      <c r="K32" s="11">
        <f t="shared" si="0"/>
        <v>9.0681120599733406E-2</v>
      </c>
      <c r="L32" s="11">
        <f t="shared" si="1"/>
        <v>-6.0253236278892631E-4</v>
      </c>
    </row>
    <row r="33" spans="2:12" x14ac:dyDescent="0.25">
      <c r="B33" s="120" t="s">
        <v>109</v>
      </c>
      <c r="C33" s="121">
        <v>1.6501650165016502E-3</v>
      </c>
      <c r="D33" s="122">
        <v>4.0622223185119585E-2</v>
      </c>
      <c r="E33" s="123">
        <v>606</v>
      </c>
      <c r="F33" s="124">
        <v>0</v>
      </c>
      <c r="G33" s="5"/>
      <c r="H33" s="120" t="s">
        <v>109</v>
      </c>
      <c r="I33" s="141">
        <v>-5.2166890297482837E-3</v>
      </c>
      <c r="J33" s="135"/>
      <c r="K33" s="11">
        <f t="shared" si="0"/>
        <v>-0.12820767116254753</v>
      </c>
      <c r="L33" s="11">
        <f t="shared" si="1"/>
        <v>2.1191350605379754E-4</v>
      </c>
    </row>
    <row r="34" spans="2:12" x14ac:dyDescent="0.25">
      <c r="B34" s="120" t="s">
        <v>110</v>
      </c>
      <c r="C34" s="121">
        <v>3.3003300330033004E-3</v>
      </c>
      <c r="D34" s="122">
        <v>5.740100122854707E-2</v>
      </c>
      <c r="E34" s="123">
        <v>606</v>
      </c>
      <c r="F34" s="124">
        <v>0</v>
      </c>
      <c r="G34" s="5"/>
      <c r="H34" s="120" t="s">
        <v>110</v>
      </c>
      <c r="I34" s="141">
        <v>2.2214435759309131E-4</v>
      </c>
      <c r="J34" s="135"/>
      <c r="K34" s="11">
        <f t="shared" si="0"/>
        <v>3.8572708342925351E-3</v>
      </c>
      <c r="L34" s="11">
        <f t="shared" si="1"/>
        <v>-1.2772419981101111E-5</v>
      </c>
    </row>
    <row r="35" spans="2:12" x14ac:dyDescent="0.25">
      <c r="B35" s="120" t="s">
        <v>111</v>
      </c>
      <c r="C35" s="121">
        <v>0.18646864686468648</v>
      </c>
      <c r="D35" s="122">
        <v>0.3898061457272865</v>
      </c>
      <c r="E35" s="123">
        <v>606</v>
      </c>
      <c r="F35" s="124">
        <v>0</v>
      </c>
      <c r="G35" s="5"/>
      <c r="H35" s="120" t="s">
        <v>111</v>
      </c>
      <c r="I35" s="141">
        <v>0.11023190007550841</v>
      </c>
      <c r="J35" s="135"/>
      <c r="K35" s="11">
        <f t="shared" si="0"/>
        <v>0.23005565153363261</v>
      </c>
      <c r="L35" s="11">
        <f t="shared" si="1"/>
        <v>-5.2730808566532422E-2</v>
      </c>
    </row>
    <row r="36" spans="2:12" x14ac:dyDescent="0.25">
      <c r="B36" s="120" t="s">
        <v>112</v>
      </c>
      <c r="C36" s="121">
        <v>0.15676567656765678</v>
      </c>
      <c r="D36" s="122">
        <v>0.3638800563578542</v>
      </c>
      <c r="E36" s="123">
        <v>606</v>
      </c>
      <c r="F36" s="124">
        <v>0</v>
      </c>
      <c r="G36" s="5"/>
      <c r="H36" s="120" t="s">
        <v>112</v>
      </c>
      <c r="I36" s="141">
        <v>0.11382405719983094</v>
      </c>
      <c r="J36" s="135"/>
      <c r="K36" s="11">
        <f t="shared" si="0"/>
        <v>0.26376920137890947</v>
      </c>
      <c r="L36" s="11">
        <f t="shared" si="1"/>
        <v>-4.9037327066529163E-2</v>
      </c>
    </row>
    <row r="37" spans="2:12" x14ac:dyDescent="0.25">
      <c r="B37" s="120" t="s">
        <v>113</v>
      </c>
      <c r="C37" s="121">
        <v>6.6006600660066007E-3</v>
      </c>
      <c r="D37" s="122">
        <v>8.1042763527810993E-2</v>
      </c>
      <c r="E37" s="123">
        <v>606</v>
      </c>
      <c r="F37" s="124">
        <v>0</v>
      </c>
      <c r="G37" s="5"/>
      <c r="H37" s="120" t="s">
        <v>113</v>
      </c>
      <c r="I37" s="141">
        <v>0.14774260135450881</v>
      </c>
      <c r="J37" s="135"/>
      <c r="K37" s="11">
        <f t="shared" si="0"/>
        <v>1.8109871415642784</v>
      </c>
      <c r="L37" s="11">
        <f t="shared" si="1"/>
        <v>-1.2033137153251019E-2</v>
      </c>
    </row>
    <row r="38" spans="2:12" x14ac:dyDescent="0.25">
      <c r="B38" s="120" t="s">
        <v>114</v>
      </c>
      <c r="C38" s="121">
        <v>1.6501650165016502E-3</v>
      </c>
      <c r="D38" s="122">
        <v>4.0622223185119606E-2</v>
      </c>
      <c r="E38" s="123">
        <v>606</v>
      </c>
      <c r="F38" s="124">
        <v>0</v>
      </c>
      <c r="G38" s="5"/>
      <c r="H38" s="120" t="s">
        <v>114</v>
      </c>
      <c r="I38" s="141">
        <v>0.14487311746362519</v>
      </c>
      <c r="J38" s="135"/>
      <c r="K38" s="11">
        <f t="shared" si="0"/>
        <v>3.5604662072344757</v>
      </c>
      <c r="L38" s="11">
        <f t="shared" si="1"/>
        <v>-5.8850681111313648E-3</v>
      </c>
    </row>
    <row r="39" spans="2:12" x14ac:dyDescent="0.25">
      <c r="B39" s="120" t="s">
        <v>115</v>
      </c>
      <c r="C39" s="121">
        <v>4.9504950495049506E-3</v>
      </c>
      <c r="D39" s="122">
        <v>7.0243361085685768E-2</v>
      </c>
      <c r="E39" s="123">
        <v>606</v>
      </c>
      <c r="F39" s="124">
        <v>0</v>
      </c>
      <c r="G39" s="5"/>
      <c r="H39" s="120" t="s">
        <v>115</v>
      </c>
      <c r="I39" s="141">
        <v>0.13114986479274984</v>
      </c>
      <c r="J39" s="135"/>
      <c r="K39" s="11">
        <f t="shared" si="0"/>
        <v>1.8578354739768224</v>
      </c>
      <c r="L39" s="11">
        <f t="shared" si="1"/>
        <v>-9.2429625570986194E-3</v>
      </c>
    </row>
    <row r="40" spans="2:12" x14ac:dyDescent="0.25">
      <c r="B40" s="120" t="s">
        <v>116</v>
      </c>
      <c r="C40" s="121">
        <v>3.3003300330033004E-3</v>
      </c>
      <c r="D40" s="122">
        <v>5.740100122854766E-2</v>
      </c>
      <c r="E40" s="123">
        <v>606</v>
      </c>
      <c r="F40" s="124">
        <v>0</v>
      </c>
      <c r="G40" s="5"/>
      <c r="H40" s="120" t="s">
        <v>116</v>
      </c>
      <c r="I40" s="141">
        <v>0.13833353389953421</v>
      </c>
      <c r="J40" s="135"/>
      <c r="K40" s="11">
        <f t="shared" si="0"/>
        <v>2.4019962131681898</v>
      </c>
      <c r="L40" s="11">
        <f t="shared" si="1"/>
        <v>-7.9536298449277808E-3</v>
      </c>
    </row>
    <row r="41" spans="2:12" x14ac:dyDescent="0.25">
      <c r="B41" s="120" t="s">
        <v>117</v>
      </c>
      <c r="C41" s="121">
        <v>3.3003300330033004E-3</v>
      </c>
      <c r="D41" s="122">
        <v>5.7401001228547605E-2</v>
      </c>
      <c r="E41" s="123">
        <v>606</v>
      </c>
      <c r="F41" s="124">
        <v>0</v>
      </c>
      <c r="G41" s="5"/>
      <c r="H41" s="120" t="s">
        <v>117</v>
      </c>
      <c r="I41" s="141">
        <v>0.15773015644634517</v>
      </c>
      <c r="J41" s="135"/>
      <c r="K41" s="11">
        <f t="shared" si="0"/>
        <v>2.7387953434465344</v>
      </c>
      <c r="L41" s="11">
        <f t="shared" si="1"/>
        <v>-9.0688587531342207E-3</v>
      </c>
    </row>
    <row r="42" spans="2:12" x14ac:dyDescent="0.25">
      <c r="B42" s="120" t="s">
        <v>118</v>
      </c>
      <c r="C42" s="121">
        <v>0.3547854785478548</v>
      </c>
      <c r="D42" s="122">
        <v>0.47884351403070613</v>
      </c>
      <c r="E42" s="123">
        <v>606</v>
      </c>
      <c r="F42" s="124">
        <v>0</v>
      </c>
      <c r="G42" s="5"/>
      <c r="H42" s="120" t="s">
        <v>118</v>
      </c>
      <c r="I42" s="141">
        <v>8.8777604747635866E-2</v>
      </c>
      <c r="J42" s="135"/>
      <c r="K42" s="11">
        <f t="shared" si="0"/>
        <v>0.11962279551569831</v>
      </c>
      <c r="L42" s="11">
        <f t="shared" si="1"/>
        <v>-6.5777240500959427E-2</v>
      </c>
    </row>
    <row r="43" spans="2:12" x14ac:dyDescent="0.25">
      <c r="B43" s="120" t="s">
        <v>119</v>
      </c>
      <c r="C43" s="121">
        <v>0.65841584158415845</v>
      </c>
      <c r="D43" s="122">
        <v>0.47463266215046351</v>
      </c>
      <c r="E43" s="123">
        <v>606</v>
      </c>
      <c r="F43" s="124">
        <v>0</v>
      </c>
      <c r="G43" s="5"/>
      <c r="H43" s="120" t="s">
        <v>119</v>
      </c>
      <c r="I43" s="141">
        <v>7.7654458576313201E-2</v>
      </c>
      <c r="J43" s="135"/>
      <c r="K43" s="11">
        <f t="shared" si="0"/>
        <v>5.5886446499164237E-2</v>
      </c>
      <c r="L43" s="11">
        <f t="shared" si="1"/>
        <v>-0.10772315049838904</v>
      </c>
    </row>
    <row r="44" spans="2:12" x14ac:dyDescent="0.25">
      <c r="B44" s="120" t="s">
        <v>120</v>
      </c>
      <c r="C44" s="121">
        <v>1.6501650165016502E-3</v>
      </c>
      <c r="D44" s="122">
        <v>4.0622223185119662E-2</v>
      </c>
      <c r="E44" s="123">
        <v>606</v>
      </c>
      <c r="F44" s="124">
        <v>0</v>
      </c>
      <c r="G44" s="5"/>
      <c r="H44" s="120" t="s">
        <v>120</v>
      </c>
      <c r="I44" s="141">
        <v>2.7958100297539413E-2</v>
      </c>
      <c r="J44" s="135"/>
      <c r="K44" s="11">
        <f t="shared" si="0"/>
        <v>0.68711071502174725</v>
      </c>
      <c r="L44" s="11">
        <f t="shared" si="1"/>
        <v>-1.1357201901185906E-3</v>
      </c>
    </row>
    <row r="45" spans="2:12" x14ac:dyDescent="0.25">
      <c r="B45" s="120" t="s">
        <v>121</v>
      </c>
      <c r="C45" s="121">
        <v>0.51320132013201325</v>
      </c>
      <c r="D45" s="122">
        <v>0.50023860329812264</v>
      </c>
      <c r="E45" s="123">
        <v>606</v>
      </c>
      <c r="F45" s="124">
        <v>0</v>
      </c>
      <c r="G45" s="5"/>
      <c r="H45" s="120" t="s">
        <v>121</v>
      </c>
      <c r="I45" s="141">
        <v>8.1905253376633458E-2</v>
      </c>
      <c r="J45" s="135"/>
      <c r="K45" s="11">
        <f t="shared" si="0"/>
        <v>7.9704702826055893E-2</v>
      </c>
      <c r="L45" s="11">
        <f t="shared" si="1"/>
        <v>-8.4027669758994533E-2</v>
      </c>
    </row>
    <row r="46" spans="2:12" x14ac:dyDescent="0.25">
      <c r="B46" s="120" t="s">
        <v>122</v>
      </c>
      <c r="C46" s="121">
        <v>6.6006600660066007E-3</v>
      </c>
      <c r="D46" s="122">
        <v>8.1042763527811174E-2</v>
      </c>
      <c r="E46" s="123">
        <v>606</v>
      </c>
      <c r="F46" s="124">
        <v>0</v>
      </c>
      <c r="G46" s="5"/>
      <c r="H46" s="120" t="s">
        <v>122</v>
      </c>
      <c r="I46" s="141">
        <v>9.9256383569801508E-3</v>
      </c>
      <c r="J46" s="135"/>
      <c r="K46" s="11">
        <f t="shared" si="0"/>
        <v>0.12166567578688188</v>
      </c>
      <c r="L46" s="11">
        <f t="shared" si="1"/>
        <v>-8.0840980589290282E-4</v>
      </c>
    </row>
    <row r="47" spans="2:12" x14ac:dyDescent="0.25">
      <c r="B47" s="120" t="s">
        <v>123</v>
      </c>
      <c r="C47" s="121">
        <v>6.6006600660066007E-3</v>
      </c>
      <c r="D47" s="122">
        <v>8.1042763527811132E-2</v>
      </c>
      <c r="E47" s="123">
        <v>606</v>
      </c>
      <c r="F47" s="124">
        <v>0</v>
      </c>
      <c r="G47" s="5"/>
      <c r="H47" s="120" t="s">
        <v>123</v>
      </c>
      <c r="I47" s="141">
        <v>8.0977361135197448E-2</v>
      </c>
      <c r="J47" s="135"/>
      <c r="K47" s="11">
        <f t="shared" si="0"/>
        <v>0.99259765584988335</v>
      </c>
      <c r="L47" s="11">
        <f t="shared" si="1"/>
        <v>-6.5953332614610196E-3</v>
      </c>
    </row>
    <row r="48" spans="2:12" x14ac:dyDescent="0.25">
      <c r="B48" s="120" t="s">
        <v>124</v>
      </c>
      <c r="C48" s="121">
        <v>6.1056105610561059E-2</v>
      </c>
      <c r="D48" s="122">
        <v>0.23963099763756598</v>
      </c>
      <c r="E48" s="123">
        <v>606</v>
      </c>
      <c r="F48" s="124">
        <v>0</v>
      </c>
      <c r="G48" s="5"/>
      <c r="H48" s="120" t="s">
        <v>124</v>
      </c>
      <c r="I48" s="141">
        <v>0.10555088209554925</v>
      </c>
      <c r="J48" s="135"/>
      <c r="K48" s="11">
        <f t="shared" si="0"/>
        <v>0.41357903304701266</v>
      </c>
      <c r="L48" s="11">
        <f t="shared" si="1"/>
        <v>-2.6893539934515761E-2</v>
      </c>
    </row>
    <row r="49" spans="2:12" x14ac:dyDescent="0.25">
      <c r="B49" s="120" t="s">
        <v>125</v>
      </c>
      <c r="C49" s="121">
        <v>0.54455445544554459</v>
      </c>
      <c r="D49" s="122">
        <v>0.49842235351582148</v>
      </c>
      <c r="E49" s="123">
        <v>606</v>
      </c>
      <c r="F49" s="124">
        <v>0</v>
      </c>
      <c r="G49" s="5"/>
      <c r="H49" s="120" t="s">
        <v>125</v>
      </c>
      <c r="I49" s="141">
        <v>0.10059342407950141</v>
      </c>
      <c r="J49" s="135"/>
      <c r="K49" s="11">
        <f t="shared" si="0"/>
        <v>9.1919687159519578E-2</v>
      </c>
      <c r="L49" s="11">
        <f t="shared" si="1"/>
        <v>-0.10990397377768647</v>
      </c>
    </row>
    <row r="50" spans="2:12" x14ac:dyDescent="0.25">
      <c r="B50" s="120" t="s">
        <v>126</v>
      </c>
      <c r="C50" s="121">
        <v>0.13861386138613863</v>
      </c>
      <c r="D50" s="122">
        <v>0.34582859090434181</v>
      </c>
      <c r="E50" s="123">
        <v>606</v>
      </c>
      <c r="F50" s="124">
        <v>0</v>
      </c>
      <c r="G50" s="5"/>
      <c r="H50" s="120" t="s">
        <v>126</v>
      </c>
      <c r="I50" s="141">
        <v>5.7449792186983949E-2</v>
      </c>
      <c r="J50" s="135"/>
      <c r="K50" s="11">
        <f t="shared" si="0"/>
        <v>0.14309532513407236</v>
      </c>
      <c r="L50" s="11">
        <f t="shared" si="1"/>
        <v>-2.3026833929620839E-2</v>
      </c>
    </row>
    <row r="51" spans="2:12" x14ac:dyDescent="0.25">
      <c r="B51" s="120" t="s">
        <v>127</v>
      </c>
      <c r="C51" s="121">
        <v>2.4752475247524754E-2</v>
      </c>
      <c r="D51" s="122">
        <v>0.155498201585556</v>
      </c>
      <c r="E51" s="123">
        <v>606</v>
      </c>
      <c r="F51" s="124">
        <v>0</v>
      </c>
      <c r="G51" s="5"/>
      <c r="H51" s="120" t="s">
        <v>127</v>
      </c>
      <c r="I51" s="141">
        <v>0.10090467715022906</v>
      </c>
      <c r="J51" s="135"/>
      <c r="K51" s="11">
        <f t="shared" si="0"/>
        <v>0.63284999841341849</v>
      </c>
      <c r="L51" s="11">
        <f t="shared" si="1"/>
        <v>-1.6062182700848186E-2</v>
      </c>
    </row>
    <row r="52" spans="2:12" x14ac:dyDescent="0.25">
      <c r="B52" s="120" t="s">
        <v>129</v>
      </c>
      <c r="C52" s="121">
        <v>1.6501650165016502E-3</v>
      </c>
      <c r="D52" s="122">
        <v>4.0622223185119405E-2</v>
      </c>
      <c r="E52" s="123">
        <v>606</v>
      </c>
      <c r="F52" s="124">
        <v>0</v>
      </c>
      <c r="G52" s="5"/>
      <c r="H52" s="120" t="s">
        <v>129</v>
      </c>
      <c r="I52" s="141">
        <v>1.4254911521147082E-2</v>
      </c>
      <c r="J52" s="135"/>
      <c r="K52" s="11">
        <f t="shared" si="0"/>
        <v>0.35033504936418036</v>
      </c>
      <c r="L52" s="11">
        <f t="shared" si="1"/>
        <v>-5.7906619729616599E-4</v>
      </c>
    </row>
    <row r="53" spans="2:12" x14ac:dyDescent="0.25">
      <c r="B53" s="120" t="s">
        <v>132</v>
      </c>
      <c r="C53" s="121">
        <v>0.10066006600660066</v>
      </c>
      <c r="D53" s="122">
        <v>0.3011266337326165</v>
      </c>
      <c r="E53" s="123">
        <v>606</v>
      </c>
      <c r="F53" s="124">
        <v>0</v>
      </c>
      <c r="G53" s="5"/>
      <c r="H53" s="120" t="s">
        <v>132</v>
      </c>
      <c r="I53" s="141">
        <v>8.7113393485838755E-2</v>
      </c>
      <c r="J53" s="135"/>
      <c r="K53" s="11">
        <f t="shared" si="0"/>
        <v>0.26017145204452691</v>
      </c>
      <c r="L53" s="11">
        <f t="shared" si="1"/>
        <v>-2.9120107476543377E-2</v>
      </c>
    </row>
    <row r="54" spans="2:12" x14ac:dyDescent="0.25">
      <c r="B54" s="120" t="s">
        <v>133</v>
      </c>
      <c r="C54" s="121">
        <v>0.80198019801980203</v>
      </c>
      <c r="D54" s="122">
        <v>0.39883637309026398</v>
      </c>
      <c r="E54" s="123">
        <v>606</v>
      </c>
      <c r="F54" s="124">
        <v>0</v>
      </c>
      <c r="G54" s="5"/>
      <c r="H54" s="120" t="s">
        <v>133</v>
      </c>
      <c r="I54" s="141">
        <v>-4.2885527590905081E-2</v>
      </c>
      <c r="J54" s="135"/>
      <c r="K54" s="11">
        <f t="shared" si="0"/>
        <v>-2.129240022811411E-2</v>
      </c>
      <c r="L54" s="11">
        <f t="shared" si="1"/>
        <v>8.6234220923862168E-2</v>
      </c>
    </row>
    <row r="55" spans="2:12" x14ac:dyDescent="0.25">
      <c r="B55" s="120" t="s">
        <v>134</v>
      </c>
      <c r="C55" s="121">
        <v>0.15181518151815182</v>
      </c>
      <c r="D55" s="122">
        <v>0.35913809425393578</v>
      </c>
      <c r="E55" s="123">
        <v>606</v>
      </c>
      <c r="F55" s="124">
        <v>0</v>
      </c>
      <c r="G55" s="5"/>
      <c r="H55" s="120" t="s">
        <v>134</v>
      </c>
      <c r="I55" s="141">
        <v>1.0300839387014525E-2</v>
      </c>
      <c r="J55" s="135"/>
      <c r="K55" s="11">
        <f t="shared" si="0"/>
        <v>2.432773277319867E-2</v>
      </c>
      <c r="L55" s="11">
        <f t="shared" si="1"/>
        <v>-4.354380185086144E-3</v>
      </c>
    </row>
    <row r="56" spans="2:12" x14ac:dyDescent="0.25">
      <c r="B56" s="120" t="s">
        <v>136</v>
      </c>
      <c r="C56" s="121">
        <v>4.9504950495049506E-3</v>
      </c>
      <c r="D56" s="122">
        <v>7.0243361085685505E-2</v>
      </c>
      <c r="E56" s="123">
        <v>606</v>
      </c>
      <c r="F56" s="124">
        <v>0</v>
      </c>
      <c r="G56" s="5"/>
      <c r="H56" s="120" t="s">
        <v>136</v>
      </c>
      <c r="I56" s="141">
        <v>3.9647898022712548E-2</v>
      </c>
      <c r="J56" s="135"/>
      <c r="K56" s="11">
        <f t="shared" si="0"/>
        <v>0.5616419927813997</v>
      </c>
      <c r="L56" s="11">
        <f t="shared" si="1"/>
        <v>-2.7942387700567151E-3</v>
      </c>
    </row>
    <row r="57" spans="2:12" x14ac:dyDescent="0.25">
      <c r="B57" s="120" t="s">
        <v>138</v>
      </c>
      <c r="C57" s="121">
        <v>3.6303630363036306E-2</v>
      </c>
      <c r="D57" s="122">
        <v>0.18719910349794849</v>
      </c>
      <c r="E57" s="123">
        <v>606</v>
      </c>
      <c r="F57" s="124">
        <v>0</v>
      </c>
      <c r="G57" s="5"/>
      <c r="H57" s="120" t="s">
        <v>138</v>
      </c>
      <c r="I57" s="141">
        <v>5.6461702256255006E-2</v>
      </c>
      <c r="J57" s="135"/>
      <c r="K57" s="11">
        <f t="shared" si="0"/>
        <v>0.29066345121931852</v>
      </c>
      <c r="L57" s="11">
        <f t="shared" si="1"/>
        <v>-1.0949650559631862E-2</v>
      </c>
    </row>
    <row r="58" spans="2:12" x14ac:dyDescent="0.25">
      <c r="B58" s="120" t="s">
        <v>139</v>
      </c>
      <c r="C58" s="121">
        <v>1.6501650165016502E-3</v>
      </c>
      <c r="D58" s="122">
        <v>4.0622223185119523E-2</v>
      </c>
      <c r="E58" s="123">
        <v>606</v>
      </c>
      <c r="F58" s="124">
        <v>0</v>
      </c>
      <c r="G58" s="5"/>
      <c r="H58" s="120" t="s">
        <v>139</v>
      </c>
      <c r="I58" s="141">
        <v>-7.9376972514396196E-3</v>
      </c>
      <c r="J58" s="135"/>
      <c r="K58" s="11">
        <f t="shared" si="0"/>
        <v>-0.19508038014095205</v>
      </c>
      <c r="L58" s="11">
        <f t="shared" si="1"/>
        <v>3.2244690932388772E-4</v>
      </c>
    </row>
    <row r="59" spans="2:12" x14ac:dyDescent="0.25">
      <c r="B59" s="120" t="s">
        <v>140</v>
      </c>
      <c r="C59" s="121">
        <v>1.6501650165016502E-3</v>
      </c>
      <c r="D59" s="122">
        <v>4.0622223185119516E-2</v>
      </c>
      <c r="E59" s="123">
        <v>606</v>
      </c>
      <c r="F59" s="124">
        <v>0</v>
      </c>
      <c r="G59" s="5"/>
      <c r="H59" s="120" t="s">
        <v>140</v>
      </c>
      <c r="I59" s="141">
        <v>1.2736969748936067E-2</v>
      </c>
      <c r="J59" s="135"/>
      <c r="K59" s="11">
        <f t="shared" si="0"/>
        <v>0.31302943684525281</v>
      </c>
      <c r="L59" s="11">
        <f t="shared" si="1"/>
        <v>-5.1740402784339302E-4</v>
      </c>
    </row>
    <row r="60" spans="2:12" x14ac:dyDescent="0.25">
      <c r="B60" s="120" t="s">
        <v>144</v>
      </c>
      <c r="C60" s="121">
        <v>0.5907590759075908</v>
      </c>
      <c r="D60" s="122">
        <v>0.49209998786627224</v>
      </c>
      <c r="E60" s="123">
        <v>606</v>
      </c>
      <c r="F60" s="124">
        <v>0</v>
      </c>
      <c r="G60" s="5"/>
      <c r="H60" s="120" t="s">
        <v>144</v>
      </c>
      <c r="I60" s="141">
        <v>-6.3850407608162518E-2</v>
      </c>
      <c r="J60" s="135"/>
      <c r="K60" s="11">
        <f t="shared" si="0"/>
        <v>-5.3099370976498139E-2</v>
      </c>
      <c r="L60" s="11">
        <f t="shared" si="1"/>
        <v>7.665151132897717E-2</v>
      </c>
    </row>
    <row r="61" spans="2:12" x14ac:dyDescent="0.25">
      <c r="B61" s="120" t="s">
        <v>145</v>
      </c>
      <c r="C61" s="121">
        <v>3.3003300330033004E-3</v>
      </c>
      <c r="D61" s="122">
        <v>5.7401001228547549E-2</v>
      </c>
      <c r="E61" s="123">
        <v>606</v>
      </c>
      <c r="F61" s="124">
        <v>0</v>
      </c>
      <c r="G61" s="5"/>
      <c r="H61" s="120" t="s">
        <v>145</v>
      </c>
      <c r="I61" s="141">
        <v>3.731937281369095E-3</v>
      </c>
      <c r="J61" s="135"/>
      <c r="K61" s="11">
        <f t="shared" si="0"/>
        <v>6.4800623282999611E-2</v>
      </c>
      <c r="L61" s="11">
        <f t="shared" si="1"/>
        <v>-2.1457160027483317E-4</v>
      </c>
    </row>
    <row r="62" spans="2:12" x14ac:dyDescent="0.25">
      <c r="B62" s="120" t="s">
        <v>146</v>
      </c>
      <c r="C62" s="121">
        <v>6.6006600660066007E-3</v>
      </c>
      <c r="D62" s="122">
        <v>8.1042763527811174E-2</v>
      </c>
      <c r="E62" s="123">
        <v>606</v>
      </c>
      <c r="F62" s="124">
        <v>0</v>
      </c>
      <c r="G62" s="5"/>
      <c r="H62" s="120" t="s">
        <v>146</v>
      </c>
      <c r="I62" s="141">
        <v>-9.4556459805925346E-3</v>
      </c>
      <c r="J62" s="135"/>
      <c r="K62" s="11">
        <f t="shared" si="0"/>
        <v>-0.11590464178268919</v>
      </c>
      <c r="L62" s="11">
        <f t="shared" si="1"/>
        <v>7.7013051018398127E-4</v>
      </c>
    </row>
    <row r="63" spans="2:12" x14ac:dyDescent="0.25">
      <c r="B63" s="120" t="s">
        <v>148</v>
      </c>
      <c r="C63" s="121">
        <v>0.20297029702970298</v>
      </c>
      <c r="D63" s="122">
        <v>0.40254285427703285</v>
      </c>
      <c r="E63" s="123">
        <v>606</v>
      </c>
      <c r="F63" s="124">
        <v>0</v>
      </c>
      <c r="G63" s="5"/>
      <c r="H63" s="120" t="s">
        <v>148</v>
      </c>
      <c r="I63" s="141">
        <v>-8.7380704499261126E-3</v>
      </c>
      <c r="J63" s="135"/>
      <c r="K63" s="11">
        <f t="shared" si="0"/>
        <v>-1.7301267731472687E-2</v>
      </c>
      <c r="L63" s="11">
        <f t="shared" si="1"/>
        <v>4.4059129005613665E-3</v>
      </c>
    </row>
    <row r="64" spans="2:12" x14ac:dyDescent="0.25">
      <c r="B64" s="120" t="s">
        <v>149</v>
      </c>
      <c r="C64" s="121">
        <v>0.19636963696369636</v>
      </c>
      <c r="D64" s="122">
        <v>0.39757948049159242</v>
      </c>
      <c r="E64" s="123">
        <v>606</v>
      </c>
      <c r="F64" s="124">
        <v>0</v>
      </c>
      <c r="G64" s="5"/>
      <c r="H64" s="120" t="s">
        <v>149</v>
      </c>
      <c r="I64" s="141">
        <v>8.9265993631947343E-2</v>
      </c>
      <c r="J64" s="135"/>
      <c r="K64" s="11">
        <f t="shared" si="0"/>
        <v>0.18043401732035619</v>
      </c>
      <c r="L64" s="11">
        <f t="shared" si="1"/>
        <v>-4.4089626408875544E-2</v>
      </c>
    </row>
    <row r="65" spans="2:13" x14ac:dyDescent="0.25">
      <c r="B65" s="120" t="s">
        <v>154</v>
      </c>
      <c r="C65" s="121">
        <v>1.6501650165016502E-3</v>
      </c>
      <c r="D65" s="122">
        <v>4.0622223185119578E-2</v>
      </c>
      <c r="E65" s="123">
        <v>606</v>
      </c>
      <c r="F65" s="124">
        <v>0</v>
      </c>
      <c r="G65" s="5"/>
      <c r="H65" s="120" t="s">
        <v>154</v>
      </c>
      <c r="I65" s="141">
        <v>-1.6227408319139513E-3</v>
      </c>
      <c r="J65" s="135"/>
      <c r="K65" s="11">
        <f t="shared" si="0"/>
        <v>-3.9881200848596761E-2</v>
      </c>
      <c r="L65" s="11">
        <f t="shared" si="1"/>
        <v>6.5919340245614496E-5</v>
      </c>
    </row>
    <row r="66" spans="2:13" x14ac:dyDescent="0.25">
      <c r="B66" s="120" t="s">
        <v>155</v>
      </c>
      <c r="C66" s="121">
        <v>9.9009900990099011E-3</v>
      </c>
      <c r="D66" s="122">
        <v>9.9091693569922618E-2</v>
      </c>
      <c r="E66" s="123">
        <v>606</v>
      </c>
      <c r="F66" s="124">
        <v>0</v>
      </c>
      <c r="G66" s="5"/>
      <c r="H66" s="120" t="s">
        <v>155</v>
      </c>
      <c r="I66" s="141">
        <v>1.4673366176589299E-2</v>
      </c>
      <c r="J66" s="135"/>
      <c r="K66" s="11">
        <f t="shared" si="0"/>
        <v>0.14661254440165775</v>
      </c>
      <c r="L66" s="11">
        <f t="shared" si="1"/>
        <v>-1.4661254440165774E-3</v>
      </c>
    </row>
    <row r="67" spans="2:13" x14ac:dyDescent="0.25">
      <c r="B67" s="120" t="s">
        <v>156</v>
      </c>
      <c r="C67" s="121">
        <v>1.6501650165016502E-3</v>
      </c>
      <c r="D67" s="122">
        <v>4.0622223185119648E-2</v>
      </c>
      <c r="E67" s="123">
        <v>606</v>
      </c>
      <c r="F67" s="124">
        <v>0</v>
      </c>
      <c r="G67" s="5"/>
      <c r="H67" s="120" t="s">
        <v>156</v>
      </c>
      <c r="I67" s="141">
        <v>2.7115842785130313E-2</v>
      </c>
      <c r="J67" s="135"/>
      <c r="K67" s="11">
        <f t="shared" si="0"/>
        <v>0.66641101956945004</v>
      </c>
      <c r="L67" s="11">
        <f t="shared" si="1"/>
        <v>-1.1015058174701651E-3</v>
      </c>
    </row>
    <row r="68" spans="2:13" x14ac:dyDescent="0.25">
      <c r="B68" s="120" t="s">
        <v>157</v>
      </c>
      <c r="C68" s="121">
        <v>0.36963696369636961</v>
      </c>
      <c r="D68" s="122">
        <v>0.48310517673530634</v>
      </c>
      <c r="E68" s="123">
        <v>606</v>
      </c>
      <c r="F68" s="124">
        <v>0</v>
      </c>
      <c r="G68" s="5"/>
      <c r="H68" s="120" t="s">
        <v>157</v>
      </c>
      <c r="I68" s="141">
        <v>1.3364350651234183E-2</v>
      </c>
      <c r="J68" s="135"/>
      <c r="K68" s="11">
        <f t="shared" si="0"/>
        <v>1.7438009486191265E-2</v>
      </c>
      <c r="L68" s="11">
        <f t="shared" si="1"/>
        <v>-1.0225429646352993E-2</v>
      </c>
    </row>
    <row r="69" spans="2:13" x14ac:dyDescent="0.25">
      <c r="B69" s="120" t="s">
        <v>158</v>
      </c>
      <c r="C69" s="121">
        <v>4.9504950495049506E-3</v>
      </c>
      <c r="D69" s="122">
        <v>7.0243361085684977E-2</v>
      </c>
      <c r="E69" s="123">
        <v>606</v>
      </c>
      <c r="F69" s="124">
        <v>0</v>
      </c>
      <c r="G69" s="5"/>
      <c r="H69" s="120" t="s">
        <v>158</v>
      </c>
      <c r="I69" s="141">
        <v>1.4197621050399109E-2</v>
      </c>
      <c r="J69" s="135"/>
      <c r="K69" s="11">
        <f t="shared" si="0"/>
        <v>0.20111987210352034</v>
      </c>
      <c r="L69" s="11">
        <f t="shared" si="1"/>
        <v>-1.0005963786244793E-3</v>
      </c>
    </row>
    <row r="70" spans="2:13" x14ac:dyDescent="0.25">
      <c r="B70" s="120" t="s">
        <v>159</v>
      </c>
      <c r="C70" s="121">
        <v>0.49009900990099009</v>
      </c>
      <c r="D70" s="122">
        <v>0.50031493232078306</v>
      </c>
      <c r="E70" s="123">
        <v>606</v>
      </c>
      <c r="F70" s="124">
        <v>0</v>
      </c>
      <c r="G70" s="5"/>
      <c r="H70" s="120" t="s">
        <v>159</v>
      </c>
      <c r="I70" s="141">
        <v>-3.2528211235445671E-2</v>
      </c>
      <c r="J70" s="135"/>
      <c r="K70" s="11">
        <f t="shared" si="0"/>
        <v>-3.3151453301955541E-2</v>
      </c>
      <c r="L70" s="11">
        <f t="shared" si="1"/>
        <v>3.1864018222267941E-2</v>
      </c>
    </row>
    <row r="71" spans="2:13" x14ac:dyDescent="0.25">
      <c r="B71" s="120" t="s">
        <v>161</v>
      </c>
      <c r="C71" s="121">
        <v>2.1452145214521452E-2</v>
      </c>
      <c r="D71" s="122">
        <v>0.14500568305882913</v>
      </c>
      <c r="E71" s="123">
        <v>606</v>
      </c>
      <c r="F71" s="124">
        <v>0</v>
      </c>
      <c r="G71" s="5"/>
      <c r="H71" s="120" t="s">
        <v>161</v>
      </c>
      <c r="I71" s="141">
        <v>-2.439942299638825E-2</v>
      </c>
      <c r="J71" s="135"/>
      <c r="K71" s="11">
        <f t="shared" si="0"/>
        <v>-0.16465563643759154</v>
      </c>
      <c r="L71" s="11">
        <f t="shared" si="1"/>
        <v>3.6096513890197133E-3</v>
      </c>
    </row>
    <row r="72" spans="2:13" x14ac:dyDescent="0.25">
      <c r="B72" s="120" t="s">
        <v>162</v>
      </c>
      <c r="C72" s="121">
        <v>1.3201320132013201E-2</v>
      </c>
      <c r="D72" s="122">
        <v>0.1142303706771146</v>
      </c>
      <c r="E72" s="123">
        <v>606</v>
      </c>
      <c r="F72" s="124">
        <v>0</v>
      </c>
      <c r="G72" s="5"/>
      <c r="H72" s="120" t="s">
        <v>162</v>
      </c>
      <c r="I72" s="141">
        <v>1.2392168224209103E-2</v>
      </c>
      <c r="J72" s="135"/>
      <c r="K72" s="11">
        <f t="shared" ref="K72:K91" si="2">((1-C72)/D72)*I72</f>
        <v>0.10705187396193473</v>
      </c>
      <c r="L72" s="11">
        <f t="shared" ref="L72:L91" si="3">((0-C72)/D72)*I72</f>
        <v>-1.4321320931362507E-3</v>
      </c>
    </row>
    <row r="73" spans="2:13" x14ac:dyDescent="0.25">
      <c r="B73" s="120" t="s">
        <v>163</v>
      </c>
      <c r="C73" s="121">
        <v>6.7656765676567657E-2</v>
      </c>
      <c r="D73" s="122">
        <v>0.25136346410403626</v>
      </c>
      <c r="E73" s="123">
        <v>606</v>
      </c>
      <c r="F73" s="124">
        <v>0</v>
      </c>
      <c r="G73" s="5"/>
      <c r="H73" s="120" t="s">
        <v>163</v>
      </c>
      <c r="I73" s="141">
        <v>-1.4090372331279879E-4</v>
      </c>
      <c r="J73" s="135"/>
      <c r="K73" s="11">
        <f t="shared" si="2"/>
        <v>-5.226321716639621E-4</v>
      </c>
      <c r="L73" s="11">
        <f t="shared" si="3"/>
        <v>3.7925520421632641E-5</v>
      </c>
    </row>
    <row r="74" spans="2:13" x14ac:dyDescent="0.25">
      <c r="B74" s="120" t="s">
        <v>164</v>
      </c>
      <c r="C74" s="121">
        <v>8.2508250825082501E-3</v>
      </c>
      <c r="D74" s="122">
        <v>9.0533276605189422E-2</v>
      </c>
      <c r="E74" s="123">
        <v>606</v>
      </c>
      <c r="F74" s="124">
        <v>0</v>
      </c>
      <c r="G74" s="5"/>
      <c r="H74" s="120" t="s">
        <v>164</v>
      </c>
      <c r="I74" s="141">
        <v>3.6409651258395299E-2</v>
      </c>
      <c r="J74" s="135"/>
      <c r="K74" s="11">
        <f t="shared" si="2"/>
        <v>0.39885048844545357</v>
      </c>
      <c r="L74" s="11">
        <f t="shared" si="3"/>
        <v>-3.3182236975495298E-3</v>
      </c>
    </row>
    <row r="75" spans="2:13" x14ac:dyDescent="0.25">
      <c r="B75" s="120" t="s">
        <v>166</v>
      </c>
      <c r="C75" s="121">
        <v>6.6006600660066007E-3</v>
      </c>
      <c r="D75" s="122">
        <v>8.1042763527810993E-2</v>
      </c>
      <c r="E75" s="123">
        <v>606</v>
      </c>
      <c r="F75" s="124">
        <v>0</v>
      </c>
      <c r="G75" s="5"/>
      <c r="H75" s="120" t="s">
        <v>166</v>
      </c>
      <c r="I75" s="141">
        <v>3.8857918434775561E-2</v>
      </c>
      <c r="J75" s="135"/>
      <c r="K75" s="11">
        <f t="shared" si="2"/>
        <v>0.4763094056024923</v>
      </c>
      <c r="L75" s="11">
        <f t="shared" si="3"/>
        <v>-3.1648465488537695E-3</v>
      </c>
    </row>
    <row r="76" spans="2:13" x14ac:dyDescent="0.25">
      <c r="B76" s="120" t="s">
        <v>168</v>
      </c>
      <c r="C76" s="121">
        <v>3.3003300330033004E-3</v>
      </c>
      <c r="D76" s="122">
        <v>5.7401001228547757E-2</v>
      </c>
      <c r="E76" s="123">
        <v>606</v>
      </c>
      <c r="F76" s="124">
        <v>0</v>
      </c>
      <c r="G76" s="5"/>
      <c r="H76" s="120" t="s">
        <v>168</v>
      </c>
      <c r="I76" s="141">
        <v>3.8544888273546005E-2</v>
      </c>
      <c r="J76" s="135"/>
      <c r="K76" s="11">
        <f t="shared" si="2"/>
        <v>0.66928584169105843</v>
      </c>
      <c r="L76" s="11">
        <f t="shared" si="3"/>
        <v>-2.2161782837452266E-3</v>
      </c>
    </row>
    <row r="77" spans="2:13" x14ac:dyDescent="0.25">
      <c r="B77" s="120" t="s">
        <v>170</v>
      </c>
      <c r="C77" s="121">
        <v>1.6501650165016502E-3</v>
      </c>
      <c r="D77" s="122">
        <v>4.0622223185119509E-2</v>
      </c>
      <c r="E77" s="123">
        <v>606</v>
      </c>
      <c r="F77" s="124">
        <v>0</v>
      </c>
      <c r="G77" s="5"/>
      <c r="H77" s="120" t="s">
        <v>170</v>
      </c>
      <c r="I77" s="141">
        <v>-4.1593787280109805E-3</v>
      </c>
      <c r="J77" s="135"/>
      <c r="K77" s="11">
        <f t="shared" si="2"/>
        <v>-0.10222274265542317</v>
      </c>
      <c r="L77" s="11">
        <f t="shared" si="3"/>
        <v>1.6896321100069944E-4</v>
      </c>
    </row>
    <row r="78" spans="2:13" x14ac:dyDescent="0.25">
      <c r="B78" s="120" t="s">
        <v>51</v>
      </c>
      <c r="C78" s="121">
        <v>8.9108910891089105E-2</v>
      </c>
      <c r="D78" s="122">
        <v>0.28513624063264498</v>
      </c>
      <c r="E78" s="123">
        <v>606</v>
      </c>
      <c r="F78" s="124">
        <v>0</v>
      </c>
      <c r="G78" s="5"/>
      <c r="H78" s="120" t="s">
        <v>51</v>
      </c>
      <c r="I78" s="141">
        <v>1.5959328554689029E-2</v>
      </c>
      <c r="J78" s="135"/>
      <c r="K78" s="11">
        <f t="shared" si="2"/>
        <v>5.0983383018494068E-2</v>
      </c>
      <c r="L78" s="11">
        <f t="shared" si="3"/>
        <v>-4.9875048605048542E-3</v>
      </c>
    </row>
    <row r="79" spans="2:13" x14ac:dyDescent="0.25">
      <c r="B79" s="120" t="s">
        <v>52</v>
      </c>
      <c r="C79" s="125">
        <v>2.9983498349834985</v>
      </c>
      <c r="D79" s="126">
        <v>1.8510655184099405</v>
      </c>
      <c r="E79" s="123">
        <v>606</v>
      </c>
      <c r="F79" s="124">
        <v>0</v>
      </c>
      <c r="G79" s="5"/>
      <c r="H79" s="120" t="s">
        <v>52</v>
      </c>
      <c r="I79" s="141">
        <v>-5.3962782409156397E-2</v>
      </c>
      <c r="J79" s="135"/>
      <c r="K79" s="11"/>
      <c r="L79" s="11"/>
      <c r="M79" s="12" t="str">
        <f>"((memsleep-"&amp;C79&amp;")/"&amp;D79&amp;")*("&amp;I79&amp;")"</f>
        <v>((memsleep-2.9983498349835)/1.85106551840994)*(-0.0539627824091564)</v>
      </c>
    </row>
    <row r="80" spans="2:13" x14ac:dyDescent="0.25">
      <c r="B80" s="120" t="s">
        <v>173</v>
      </c>
      <c r="C80" s="127">
        <v>4.9504950495049506E-3</v>
      </c>
      <c r="D80" s="128">
        <v>7.0243361085685699E-2</v>
      </c>
      <c r="E80" s="123">
        <v>606</v>
      </c>
      <c r="F80" s="124">
        <v>0</v>
      </c>
      <c r="G80" s="5"/>
      <c r="H80" s="120" t="s">
        <v>173</v>
      </c>
      <c r="I80" s="141">
        <v>3.6136451496172031E-3</v>
      </c>
      <c r="J80" s="135"/>
      <c r="K80" s="11">
        <f t="shared" si="2"/>
        <v>5.1189973851153092E-2</v>
      </c>
      <c r="L80" s="11">
        <f t="shared" si="3"/>
        <v>-2.5467648682165716E-4</v>
      </c>
    </row>
    <row r="81" spans="2:13" x14ac:dyDescent="0.25">
      <c r="B81" s="120" t="s">
        <v>174</v>
      </c>
      <c r="C81" s="127">
        <v>1.6501650165016502E-3</v>
      </c>
      <c r="D81" s="128">
        <v>4.0622223185119398E-2</v>
      </c>
      <c r="E81" s="123">
        <v>606</v>
      </c>
      <c r="F81" s="124">
        <v>0</v>
      </c>
      <c r="G81" s="5"/>
      <c r="H81" s="120" t="s">
        <v>174</v>
      </c>
      <c r="I81" s="141">
        <v>2.2404772556801535E-2</v>
      </c>
      <c r="J81" s="135"/>
      <c r="K81" s="11">
        <f t="shared" si="2"/>
        <v>0.55062966108460865</v>
      </c>
      <c r="L81" s="11">
        <f t="shared" si="3"/>
        <v>-9.1013167121422917E-4</v>
      </c>
    </row>
    <row r="82" spans="2:13" x14ac:dyDescent="0.25">
      <c r="B82" s="120" t="s">
        <v>175</v>
      </c>
      <c r="C82" s="127">
        <v>3.3003300330033004E-3</v>
      </c>
      <c r="D82" s="128">
        <v>5.7401001228546973E-2</v>
      </c>
      <c r="E82" s="123">
        <v>606</v>
      </c>
      <c r="F82" s="124">
        <v>0</v>
      </c>
      <c r="G82" s="5"/>
      <c r="H82" s="120" t="s">
        <v>175</v>
      </c>
      <c r="I82" s="141">
        <v>3.8901876080327871E-2</v>
      </c>
      <c r="J82" s="135"/>
      <c r="K82" s="11">
        <f t="shared" si="2"/>
        <v>0.6754845075956053</v>
      </c>
      <c r="L82" s="11">
        <f t="shared" si="3"/>
        <v>-2.2367036675351171E-3</v>
      </c>
    </row>
    <row r="83" spans="2:13" x14ac:dyDescent="0.25">
      <c r="B83" s="120" t="s">
        <v>176</v>
      </c>
      <c r="C83" s="127">
        <v>3.3003300330033004E-3</v>
      </c>
      <c r="D83" s="128">
        <v>5.7401001228547695E-2</v>
      </c>
      <c r="E83" s="123">
        <v>606</v>
      </c>
      <c r="F83" s="124">
        <v>0</v>
      </c>
      <c r="G83" s="5"/>
      <c r="H83" s="120" t="s">
        <v>176</v>
      </c>
      <c r="I83" s="141">
        <v>6.0456057530142778E-4</v>
      </c>
      <c r="J83" s="135"/>
      <c r="K83" s="11">
        <f t="shared" si="2"/>
        <v>1.0497470653496408E-2</v>
      </c>
      <c r="L83" s="11">
        <f t="shared" si="3"/>
        <v>-3.4759836600981488E-5</v>
      </c>
    </row>
    <row r="84" spans="2:13" x14ac:dyDescent="0.25">
      <c r="B84" s="120" t="s">
        <v>180</v>
      </c>
      <c r="C84" s="127">
        <v>0.12211221122112212</v>
      </c>
      <c r="D84" s="128">
        <v>0.32768584120820093</v>
      </c>
      <c r="E84" s="123">
        <v>606</v>
      </c>
      <c r="F84" s="124">
        <v>0</v>
      </c>
      <c r="G84" s="5"/>
      <c r="H84" s="120" t="s">
        <v>180</v>
      </c>
      <c r="I84" s="141">
        <v>1.281625719191116E-2</v>
      </c>
      <c r="J84" s="135"/>
      <c r="K84" s="11">
        <f t="shared" si="2"/>
        <v>3.4335434345115962E-2</v>
      </c>
      <c r="L84" s="11">
        <f t="shared" si="3"/>
        <v>-4.7759814690574841E-3</v>
      </c>
    </row>
    <row r="85" spans="2:13" x14ac:dyDescent="0.25">
      <c r="B85" s="120" t="s">
        <v>181</v>
      </c>
      <c r="C85" s="127">
        <v>2.4752475247524754E-2</v>
      </c>
      <c r="D85" s="128">
        <v>0.15549820158555558</v>
      </c>
      <c r="E85" s="123">
        <v>606</v>
      </c>
      <c r="F85" s="124">
        <v>0</v>
      </c>
      <c r="G85" s="5"/>
      <c r="H85" s="120" t="s">
        <v>181</v>
      </c>
      <c r="I85" s="141">
        <v>1.0412019213794796E-2</v>
      </c>
      <c r="J85" s="135"/>
      <c r="K85" s="11">
        <f t="shared" si="2"/>
        <v>6.5301693925647511E-2</v>
      </c>
      <c r="L85" s="11">
        <f t="shared" si="3"/>
        <v>-1.6574033991281097E-3</v>
      </c>
    </row>
    <row r="86" spans="2:13" x14ac:dyDescent="0.25">
      <c r="B86" s="120" t="s">
        <v>182</v>
      </c>
      <c r="C86" s="127">
        <v>4.9504950495049506E-3</v>
      </c>
      <c r="D86" s="128">
        <v>7.0243361085685643E-2</v>
      </c>
      <c r="E86" s="123">
        <v>606</v>
      </c>
      <c r="F86" s="124">
        <v>0</v>
      </c>
      <c r="G86" s="5"/>
      <c r="H86" s="120" t="s">
        <v>182</v>
      </c>
      <c r="I86" s="141">
        <v>3.2505892925986254E-2</v>
      </c>
      <c r="J86" s="135"/>
      <c r="K86" s="11">
        <f t="shared" si="2"/>
        <v>0.4604701734662261</v>
      </c>
      <c r="L86" s="11">
        <f t="shared" si="3"/>
        <v>-2.2908963854041098E-3</v>
      </c>
    </row>
    <row r="87" spans="2:13" x14ac:dyDescent="0.25">
      <c r="B87" s="120" t="s">
        <v>183</v>
      </c>
      <c r="C87" s="127">
        <v>3.3003300330033004E-3</v>
      </c>
      <c r="D87" s="128">
        <v>5.7401001228547174E-2</v>
      </c>
      <c r="E87" s="123">
        <v>606</v>
      </c>
      <c r="F87" s="124">
        <v>0</v>
      </c>
      <c r="G87" s="5"/>
      <c r="H87" s="120" t="s">
        <v>183</v>
      </c>
      <c r="I87" s="141">
        <v>1.3255802237449781E-2</v>
      </c>
      <c r="J87" s="135"/>
      <c r="K87" s="11">
        <f t="shared" si="2"/>
        <v>0.23017113695646194</v>
      </c>
      <c r="L87" s="11">
        <f t="shared" si="3"/>
        <v>-7.6215608263729127E-4</v>
      </c>
    </row>
    <row r="88" spans="2:13" x14ac:dyDescent="0.25">
      <c r="B88" s="120" t="s">
        <v>184</v>
      </c>
      <c r="C88" s="127">
        <v>1.6501650165016502E-3</v>
      </c>
      <c r="D88" s="128">
        <v>4.0622223185119481E-2</v>
      </c>
      <c r="E88" s="123">
        <v>606</v>
      </c>
      <c r="F88" s="124">
        <v>0</v>
      </c>
      <c r="G88" s="5"/>
      <c r="H88" s="120" t="s">
        <v>184</v>
      </c>
      <c r="I88" s="141">
        <v>-1.0744901089962152E-2</v>
      </c>
      <c r="J88" s="135"/>
      <c r="K88" s="11">
        <f t="shared" si="2"/>
        <v>-0.26407147095797667</v>
      </c>
      <c r="L88" s="11">
        <f t="shared" si="3"/>
        <v>4.3648177017847385E-4</v>
      </c>
    </row>
    <row r="89" spans="2:13" x14ac:dyDescent="0.25">
      <c r="B89" s="120" t="s">
        <v>186</v>
      </c>
      <c r="C89" s="127">
        <v>0.18151815181518152</v>
      </c>
      <c r="D89" s="128">
        <v>0.38576531918790952</v>
      </c>
      <c r="E89" s="123">
        <v>606</v>
      </c>
      <c r="F89" s="124">
        <v>0</v>
      </c>
      <c r="G89" s="5"/>
      <c r="H89" s="120" t="s">
        <v>186</v>
      </c>
      <c r="I89" s="141">
        <v>2.2914226643950601E-2</v>
      </c>
      <c r="J89" s="135"/>
      <c r="K89" s="11">
        <f t="shared" si="2"/>
        <v>4.8617326753862079E-2</v>
      </c>
      <c r="L89" s="11">
        <f t="shared" si="3"/>
        <v>-1.0782068433316187E-2</v>
      </c>
    </row>
    <row r="90" spans="2:13" x14ac:dyDescent="0.25">
      <c r="B90" s="120" t="s">
        <v>187</v>
      </c>
      <c r="C90" s="127">
        <v>3.6303630363036306E-2</v>
      </c>
      <c r="D90" s="128">
        <v>0.18719910349794811</v>
      </c>
      <c r="E90" s="123">
        <v>606</v>
      </c>
      <c r="F90" s="124">
        <v>0</v>
      </c>
      <c r="G90" s="5"/>
      <c r="H90" s="120" t="s">
        <v>187</v>
      </c>
      <c r="I90" s="141">
        <v>3.8133680528898067E-2</v>
      </c>
      <c r="J90" s="135"/>
      <c r="K90" s="11">
        <f t="shared" si="2"/>
        <v>0.19631124722238669</v>
      </c>
      <c r="L90" s="11">
        <f t="shared" si="3"/>
        <v>-7.3952867104323744E-3</v>
      </c>
    </row>
    <row r="91" spans="2:13" x14ac:dyDescent="0.25">
      <c r="B91" s="120" t="s">
        <v>189</v>
      </c>
      <c r="C91" s="127">
        <v>6.6006600660066007E-3</v>
      </c>
      <c r="D91" s="128">
        <v>8.1042763527811021E-2</v>
      </c>
      <c r="E91" s="123">
        <v>606</v>
      </c>
      <c r="F91" s="124">
        <v>0</v>
      </c>
      <c r="G91" s="5"/>
      <c r="H91" s="120" t="s">
        <v>189</v>
      </c>
      <c r="I91" s="141">
        <v>1.0599482854399399E-2</v>
      </c>
      <c r="J91" s="135"/>
      <c r="K91" s="11">
        <f t="shared" si="2"/>
        <v>0.12992547160103546</v>
      </c>
      <c r="L91" s="11">
        <f t="shared" si="3"/>
        <v>-8.6329217010654787E-4</v>
      </c>
    </row>
    <row r="92" spans="2:13" ht="15" thickBot="1" x14ac:dyDescent="0.3">
      <c r="B92" s="129" t="s">
        <v>53</v>
      </c>
      <c r="C92" s="130">
        <v>0.17770551636363635</v>
      </c>
      <c r="D92" s="131">
        <v>3.859848376962407</v>
      </c>
      <c r="E92" s="132">
        <v>606</v>
      </c>
      <c r="F92" s="133">
        <v>1</v>
      </c>
      <c r="G92" s="5"/>
      <c r="H92" s="129" t="s">
        <v>53</v>
      </c>
      <c r="I92" s="142">
        <v>2.2415486287461373E-2</v>
      </c>
      <c r="J92" s="135"/>
      <c r="K92" s="11"/>
      <c r="L92" s="11"/>
      <c r="M92" s="12" t="str">
        <f>"((landarea-"&amp;C92&amp;")/"&amp;D92&amp;")*("&amp;I92&amp;")"</f>
        <v>((landarea-0.177705516363636)/3.85984837696241)*(0.0224154862874614)</v>
      </c>
    </row>
    <row r="93" spans="2:13" ht="22.8" customHeight="1" thickTop="1" x14ac:dyDescent="0.25">
      <c r="B93" s="134" t="s">
        <v>46</v>
      </c>
      <c r="C93" s="134"/>
      <c r="D93" s="134"/>
      <c r="E93" s="134"/>
      <c r="F93" s="134"/>
      <c r="G93" s="5"/>
      <c r="H93" s="134" t="s">
        <v>7</v>
      </c>
      <c r="I93" s="134"/>
      <c r="J93" s="135"/>
      <c r="K93" s="11"/>
      <c r="L93" s="11"/>
    </row>
  </sheetData>
  <mergeCells count="7">
    <mergeCell ref="H5:H6"/>
    <mergeCell ref="H93:I93"/>
    <mergeCell ref="K5:L5"/>
    <mergeCell ref="B5:F5"/>
    <mergeCell ref="B6"/>
    <mergeCell ref="B93:F93"/>
    <mergeCell ref="H4:I4"/>
  </mergeCells>
  <pageMargins left="0.25" right="0.2" top="0.25" bottom="0.25" header="0.55000000000000004" footer="0.05"/>
  <pageSetup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23"/>
  <sheetViews>
    <sheetView zoomScaleNormal="100" workbookViewId="0"/>
  </sheetViews>
  <sheetFormatPr defaultRowHeight="14.4" x14ac:dyDescent="0.3"/>
  <cols>
    <col min="1" max="1" width="60.6640625" customWidth="1"/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  <c r="E1" s="12" t="s">
        <v>93</v>
      </c>
    </row>
    <row r="3" spans="1:10" x14ac:dyDescent="0.3">
      <c r="B3" t="s">
        <v>91</v>
      </c>
    </row>
    <row r="5" spans="1:10" ht="15" customHeight="1" thickBot="1" x14ac:dyDescent="0.35">
      <c r="C5" s="143" t="s">
        <v>21</v>
      </c>
      <c r="D5" s="143"/>
      <c r="E5" s="143"/>
      <c r="F5" s="143"/>
      <c r="G5" s="143"/>
      <c r="H5" s="143"/>
      <c r="I5" s="143"/>
      <c r="J5" s="6"/>
    </row>
    <row r="6" spans="1:10" ht="24.6" thickTop="1" x14ac:dyDescent="0.3">
      <c r="C6" s="144" t="s">
        <v>13</v>
      </c>
      <c r="D6" s="145"/>
      <c r="E6" s="146" t="s">
        <v>14</v>
      </c>
      <c r="F6" s="147"/>
      <c r="G6" s="148" t="s">
        <v>15</v>
      </c>
      <c r="H6" s="147" t="s">
        <v>16</v>
      </c>
      <c r="I6" s="149" t="s">
        <v>17</v>
      </c>
      <c r="J6" s="6"/>
    </row>
    <row r="7" spans="1:10" ht="15" thickBot="1" x14ac:dyDescent="0.35">
      <c r="C7" s="150"/>
      <c r="D7" s="151"/>
      <c r="E7" s="152" t="s">
        <v>18</v>
      </c>
      <c r="F7" s="153" t="s">
        <v>19</v>
      </c>
      <c r="G7" s="153" t="s">
        <v>20</v>
      </c>
      <c r="H7" s="154"/>
      <c r="I7" s="155"/>
      <c r="J7" s="6"/>
    </row>
    <row r="8" spans="1:10" ht="15" thickTop="1" x14ac:dyDescent="0.3">
      <c r="C8" s="156" t="s">
        <v>5</v>
      </c>
      <c r="D8" s="157" t="s">
        <v>62</v>
      </c>
      <c r="E8" s="158">
        <v>0.98646840700939453</v>
      </c>
      <c r="F8" s="159">
        <v>5.5545612331498488E-3</v>
      </c>
      <c r="G8" s="160"/>
      <c r="H8" s="161">
        <v>177.59609906217446</v>
      </c>
      <c r="I8" s="162">
        <v>0</v>
      </c>
      <c r="J8" s="6"/>
    </row>
    <row r="9" spans="1:10" ht="34.799999999999997" thickBot="1" x14ac:dyDescent="0.35">
      <c r="C9" s="163"/>
      <c r="D9" s="164" t="s">
        <v>64</v>
      </c>
      <c r="E9" s="165">
        <v>1.078775827332636</v>
      </c>
      <c r="F9" s="166">
        <v>5.555854043881453E-3</v>
      </c>
      <c r="G9" s="166">
        <v>0.97268760799126874</v>
      </c>
      <c r="H9" s="167">
        <v>194.16921661588094</v>
      </c>
      <c r="I9" s="168">
        <v>0</v>
      </c>
      <c r="J9" s="6"/>
    </row>
    <row r="10" spans="1:10" ht="15" customHeight="1" thickTop="1" x14ac:dyDescent="0.3">
      <c r="C10" s="169" t="s">
        <v>42</v>
      </c>
      <c r="D10" s="169"/>
      <c r="E10" s="169"/>
      <c r="F10" s="169"/>
      <c r="G10" s="169"/>
      <c r="H10" s="169"/>
      <c r="I10" s="169"/>
      <c r="J10" s="6"/>
    </row>
    <row r="12" spans="1:10" x14ac:dyDescent="0.3">
      <c r="D12" t="str">
        <f>"Combined Score="&amp;E8&amp;" + "&amp;E9&amp;" * Urban Score"</f>
        <v>Combined Score=0.986468407009395 + 1.07877582733264 * Urban Score</v>
      </c>
    </row>
    <row r="14" spans="1:10" x14ac:dyDescent="0.3">
      <c r="B14" t="s">
        <v>11</v>
      </c>
    </row>
    <row r="16" spans="1:10" ht="15" customHeight="1" thickBot="1" x14ac:dyDescent="0.35">
      <c r="C16" s="143" t="s">
        <v>21</v>
      </c>
      <c r="D16" s="143"/>
      <c r="E16" s="143"/>
      <c r="F16" s="143"/>
      <c r="G16" s="143"/>
      <c r="H16" s="143"/>
      <c r="I16" s="143"/>
      <c r="J16" s="6"/>
    </row>
    <row r="17" spans="2:10" ht="24.6" thickTop="1" x14ac:dyDescent="0.3">
      <c r="C17" s="144" t="s">
        <v>13</v>
      </c>
      <c r="D17" s="145"/>
      <c r="E17" s="146" t="s">
        <v>14</v>
      </c>
      <c r="F17" s="147"/>
      <c r="G17" s="148" t="s">
        <v>15</v>
      </c>
      <c r="H17" s="147" t="s">
        <v>16</v>
      </c>
      <c r="I17" s="149" t="s">
        <v>17</v>
      </c>
      <c r="J17" s="6"/>
    </row>
    <row r="18" spans="2:10" ht="15" thickBot="1" x14ac:dyDescent="0.35">
      <c r="C18" s="150"/>
      <c r="D18" s="151"/>
      <c r="E18" s="152" t="s">
        <v>18</v>
      </c>
      <c r="F18" s="153" t="s">
        <v>19</v>
      </c>
      <c r="G18" s="153" t="s">
        <v>20</v>
      </c>
      <c r="H18" s="154"/>
      <c r="I18" s="155"/>
      <c r="J18" s="6"/>
    </row>
    <row r="19" spans="2:10" ht="15" thickTop="1" x14ac:dyDescent="0.3">
      <c r="C19" s="156" t="s">
        <v>5</v>
      </c>
      <c r="D19" s="157" t="s">
        <v>62</v>
      </c>
      <c r="E19" s="158">
        <v>-0.27766353454859938</v>
      </c>
      <c r="F19" s="159">
        <v>1.2134446637132163E-3</v>
      </c>
      <c r="G19" s="160"/>
      <c r="H19" s="161">
        <v>-228.82257662984949</v>
      </c>
      <c r="I19" s="162">
        <v>0</v>
      </c>
      <c r="J19" s="6"/>
    </row>
    <row r="20" spans="2:10" ht="34.799999999999997" thickBot="1" x14ac:dyDescent="0.35">
      <c r="C20" s="163"/>
      <c r="D20" s="164" t="s">
        <v>63</v>
      </c>
      <c r="E20" s="170">
        <v>0.73381335035758999</v>
      </c>
      <c r="F20" s="166">
        <v>1.2135425024284528E-3</v>
      </c>
      <c r="G20" s="166">
        <v>0.99162817942280912</v>
      </c>
      <c r="H20" s="167">
        <v>604.68697955707046</v>
      </c>
      <c r="I20" s="168">
        <v>0</v>
      </c>
      <c r="J20" s="6"/>
    </row>
    <row r="21" spans="2:10" ht="15" customHeight="1" thickTop="1" x14ac:dyDescent="0.3">
      <c r="C21" s="169" t="s">
        <v>42</v>
      </c>
      <c r="D21" s="169"/>
      <c r="E21" s="169"/>
      <c r="F21" s="169"/>
      <c r="G21" s="169"/>
      <c r="H21" s="169"/>
      <c r="I21" s="169"/>
      <c r="J21" s="6"/>
    </row>
    <row r="23" spans="2:10" x14ac:dyDescent="0.3">
      <c r="D23" t="str">
        <f>"Combined Score="&amp;E19&amp;" + "&amp;E20&amp;" * Rural Score"</f>
        <v>Combined Score=-0.277663534548599 + 0.73381335035759 * Rural Score</v>
      </c>
    </row>
    <row r="25" spans="2:10" x14ac:dyDescent="0.3">
      <c r="B25" t="s">
        <v>192</v>
      </c>
    </row>
    <row r="27" spans="2:10" ht="15" thickBot="1" x14ac:dyDescent="0.35">
      <c r="C27" s="143" t="s">
        <v>21</v>
      </c>
      <c r="D27" s="143"/>
      <c r="E27" s="143"/>
      <c r="F27" s="143"/>
      <c r="G27" s="143"/>
      <c r="H27" s="143"/>
      <c r="I27" s="143"/>
    </row>
    <row r="28" spans="2:10" ht="24.6" thickTop="1" x14ac:dyDescent="0.3">
      <c r="C28" s="144" t="s">
        <v>13</v>
      </c>
      <c r="D28" s="145"/>
      <c r="E28" s="146" t="s">
        <v>14</v>
      </c>
      <c r="F28" s="147"/>
      <c r="G28" s="148" t="s">
        <v>15</v>
      </c>
      <c r="H28" s="147" t="s">
        <v>16</v>
      </c>
      <c r="I28" s="149" t="s">
        <v>17</v>
      </c>
    </row>
    <row r="29" spans="2:10" ht="15" thickBot="1" x14ac:dyDescent="0.35">
      <c r="C29" s="150"/>
      <c r="D29" s="151"/>
      <c r="E29" s="152" t="s">
        <v>18</v>
      </c>
      <c r="F29" s="153" t="s">
        <v>19</v>
      </c>
      <c r="G29" s="153" t="s">
        <v>20</v>
      </c>
      <c r="H29" s="154"/>
      <c r="I29" s="155"/>
    </row>
    <row r="30" spans="2:10" ht="15" thickTop="1" x14ac:dyDescent="0.3">
      <c r="C30" s="156" t="s">
        <v>5</v>
      </c>
      <c r="D30" s="157" t="s">
        <v>62</v>
      </c>
      <c r="E30" s="158">
        <v>-0.65652040493857744</v>
      </c>
      <c r="F30" s="159">
        <v>8.923048379757657E-3</v>
      </c>
      <c r="G30" s="160"/>
      <c r="H30" s="161">
        <v>-73.575797978180191</v>
      </c>
      <c r="I30" s="171">
        <v>1.0613216769982421E-303</v>
      </c>
    </row>
    <row r="31" spans="2:10" ht="34.799999999999997" thickBot="1" x14ac:dyDescent="0.35">
      <c r="C31" s="163"/>
      <c r="D31" s="164" t="s">
        <v>193</v>
      </c>
      <c r="E31" s="170">
        <v>0.31074015885779693</v>
      </c>
      <c r="F31" s="166">
        <v>8.9304197551409847E-3</v>
      </c>
      <c r="G31" s="166">
        <v>0.81680476236590671</v>
      </c>
      <c r="H31" s="167">
        <v>34.795694645698241</v>
      </c>
      <c r="I31" s="172">
        <v>2.0414718821680018E-146</v>
      </c>
    </row>
    <row r="32" spans="2:10" ht="15" thickTop="1" x14ac:dyDescent="0.3">
      <c r="C32" s="169" t="s">
        <v>42</v>
      </c>
      <c r="D32" s="169"/>
      <c r="E32" s="169"/>
      <c r="F32" s="169"/>
      <c r="G32" s="169"/>
      <c r="H32" s="169"/>
      <c r="I32" s="169"/>
    </row>
    <row r="34" spans="2:6" x14ac:dyDescent="0.3">
      <c r="D34" t="str">
        <f>"Combined Score="&amp;E30&amp;" + "&amp;E31&amp;" * Refugee Score"</f>
        <v>Combined Score=-0.656520404938577 + 0.310740158857797 * Refugee Score</v>
      </c>
    </row>
    <row r="36" spans="2:6" x14ac:dyDescent="0.3">
      <c r="B36" t="s">
        <v>22</v>
      </c>
    </row>
    <row r="38" spans="2:6" x14ac:dyDescent="0.3">
      <c r="C38" s="143" t="s">
        <v>23</v>
      </c>
      <c r="D38" s="143"/>
      <c r="E38" s="143"/>
      <c r="F38" s="6"/>
    </row>
    <row r="39" spans="2:6" ht="15" thickBot="1" x14ac:dyDescent="0.35">
      <c r="C39" s="173" t="s">
        <v>43</v>
      </c>
      <c r="D39" s="174"/>
      <c r="E39" s="174"/>
      <c r="F39" s="6"/>
    </row>
    <row r="40" spans="2:6" ht="15" thickTop="1" x14ac:dyDescent="0.3">
      <c r="C40" s="175" t="s">
        <v>24</v>
      </c>
      <c r="D40" s="157" t="s">
        <v>25</v>
      </c>
      <c r="E40" s="176">
        <v>8957.0002640000057</v>
      </c>
      <c r="F40" s="6"/>
    </row>
    <row r="41" spans="2:6" x14ac:dyDescent="0.3">
      <c r="C41" s="177"/>
      <c r="D41" s="178" t="s">
        <v>26</v>
      </c>
      <c r="E41" s="179">
        <v>0</v>
      </c>
      <c r="F41" s="6"/>
    </row>
    <row r="42" spans="2:6" x14ac:dyDescent="0.3">
      <c r="C42" s="177" t="s">
        <v>1</v>
      </c>
      <c r="D42" s="180"/>
      <c r="E42" s="181">
        <v>0.1240886883935618</v>
      </c>
      <c r="F42" s="6"/>
    </row>
    <row r="43" spans="2:6" ht="14.4" customHeight="1" x14ac:dyDescent="0.3">
      <c r="C43" s="177" t="s">
        <v>44</v>
      </c>
      <c r="D43" s="180"/>
      <c r="E43" s="182">
        <v>1.0311923296442815E-2</v>
      </c>
      <c r="F43" s="6"/>
    </row>
    <row r="44" spans="2:6" x14ac:dyDescent="0.3">
      <c r="C44" s="177" t="s">
        <v>27</v>
      </c>
      <c r="D44" s="180"/>
      <c r="E44" s="181">
        <v>-0.13794720954887291</v>
      </c>
      <c r="F44" s="6"/>
    </row>
    <row r="45" spans="2:6" x14ac:dyDescent="0.3">
      <c r="C45" s="177" t="s">
        <v>28</v>
      </c>
      <c r="D45" s="180"/>
      <c r="E45" s="183" t="s">
        <v>194</v>
      </c>
      <c r="F45" s="6"/>
    </row>
    <row r="46" spans="2:6" ht="14.4" customHeight="1" x14ac:dyDescent="0.3">
      <c r="C46" s="177" t="s">
        <v>29</v>
      </c>
      <c r="D46" s="180"/>
      <c r="E46" s="182">
        <v>0.97593516636559341</v>
      </c>
      <c r="F46" s="6"/>
    </row>
    <row r="47" spans="2:6" x14ac:dyDescent="0.3">
      <c r="C47" s="177" t="s">
        <v>30</v>
      </c>
      <c r="D47" s="180"/>
      <c r="E47" s="184">
        <v>0.81054396739157741</v>
      </c>
      <c r="F47" s="6"/>
    </row>
    <row r="48" spans="2:6" ht="14.4" customHeight="1" x14ac:dyDescent="0.3">
      <c r="C48" s="177" t="s">
        <v>31</v>
      </c>
      <c r="D48" s="180"/>
      <c r="E48" s="184">
        <v>2.5877458416693439E-2</v>
      </c>
      <c r="F48" s="6"/>
    </row>
    <row r="49" spans="2:6" x14ac:dyDescent="0.3">
      <c r="C49" s="177" t="s">
        <v>32</v>
      </c>
      <c r="D49" s="180"/>
      <c r="E49" s="184">
        <v>-0.1501772530412353</v>
      </c>
      <c r="F49" s="6"/>
    </row>
    <row r="50" spans="2:6" ht="14.4" customHeight="1" x14ac:dyDescent="0.3">
      <c r="C50" s="177" t="s">
        <v>33</v>
      </c>
      <c r="D50" s="180"/>
      <c r="E50" s="184">
        <v>5.1749144162090158E-2</v>
      </c>
      <c r="F50" s="6"/>
    </row>
    <row r="51" spans="2:6" x14ac:dyDescent="0.3">
      <c r="C51" s="177" t="s">
        <v>34</v>
      </c>
      <c r="D51" s="180"/>
      <c r="E51" s="185">
        <v>-1.8042858340812598</v>
      </c>
      <c r="F51" s="6"/>
    </row>
    <row r="52" spans="2:6" x14ac:dyDescent="0.3">
      <c r="C52" s="177" t="s">
        <v>35</v>
      </c>
      <c r="D52" s="180"/>
      <c r="E52" s="185">
        <v>3.666975139926044</v>
      </c>
      <c r="F52" s="6"/>
    </row>
    <row r="53" spans="2:6" x14ac:dyDescent="0.3">
      <c r="C53" s="177" t="s">
        <v>36</v>
      </c>
      <c r="D53" s="186" t="s">
        <v>37</v>
      </c>
      <c r="E53" s="181">
        <v>-0.72030813327847787</v>
      </c>
      <c r="F53" s="6"/>
    </row>
    <row r="54" spans="2:6" x14ac:dyDescent="0.3">
      <c r="C54" s="177"/>
      <c r="D54" s="186" t="s">
        <v>38</v>
      </c>
      <c r="E54" s="181">
        <v>-0.33518372894521231</v>
      </c>
      <c r="F54" s="6"/>
    </row>
    <row r="55" spans="2:6" x14ac:dyDescent="0.3">
      <c r="C55" s="177"/>
      <c r="D55" s="186" t="s">
        <v>39</v>
      </c>
      <c r="E55" s="181">
        <v>0.12940784610697298</v>
      </c>
      <c r="F55" s="6"/>
    </row>
    <row r="56" spans="2:6" ht="15" thickBot="1" x14ac:dyDescent="0.35">
      <c r="C56" s="163"/>
      <c r="D56" s="187" t="s">
        <v>40</v>
      </c>
      <c r="E56" s="188">
        <v>1.0050002535532632</v>
      </c>
      <c r="F56" s="6"/>
    </row>
    <row r="57" spans="2:6" ht="15" customHeight="1" thickTop="1" x14ac:dyDescent="0.3">
      <c r="C57" s="169" t="s">
        <v>90</v>
      </c>
      <c r="D57" s="169"/>
      <c r="E57" s="169"/>
      <c r="F57" s="6"/>
    </row>
    <row r="59" spans="2:6" x14ac:dyDescent="0.3">
      <c r="B59" t="s">
        <v>92</v>
      </c>
    </row>
    <row r="91" spans="1:21" ht="15" thickBot="1" x14ac:dyDescent="0.35"/>
    <row r="92" spans="1:21" ht="15" customHeight="1" thickTop="1" x14ac:dyDescent="0.3">
      <c r="A92" s="189" t="s">
        <v>45</v>
      </c>
      <c r="B92" s="146" t="s">
        <v>54</v>
      </c>
      <c r="C92" s="147"/>
      <c r="D92" s="147"/>
      <c r="E92" s="147"/>
      <c r="F92" s="147"/>
      <c r="G92" s="147" t="s">
        <v>55</v>
      </c>
      <c r="H92" s="147"/>
      <c r="I92" s="147"/>
      <c r="J92" s="147"/>
      <c r="K92" s="147"/>
      <c r="L92" s="147" t="s">
        <v>56</v>
      </c>
      <c r="M92" s="147"/>
      <c r="N92" s="147"/>
      <c r="O92" s="147"/>
      <c r="P92" s="147"/>
      <c r="Q92" s="147" t="s">
        <v>195</v>
      </c>
      <c r="R92" s="147"/>
      <c r="S92" s="147"/>
      <c r="T92" s="147"/>
      <c r="U92" s="149"/>
    </row>
    <row r="93" spans="1:21" ht="15" thickBot="1" x14ac:dyDescent="0.35">
      <c r="A93" s="190"/>
      <c r="B93" s="152" t="s">
        <v>57</v>
      </c>
      <c r="C93" s="153" t="s">
        <v>58</v>
      </c>
      <c r="D93" s="153" t="s">
        <v>59</v>
      </c>
      <c r="E93" s="153" t="s">
        <v>60</v>
      </c>
      <c r="F93" s="153" t="s">
        <v>61</v>
      </c>
      <c r="G93" s="153" t="s">
        <v>57</v>
      </c>
      <c r="H93" s="153" t="s">
        <v>58</v>
      </c>
      <c r="I93" s="153" t="s">
        <v>59</v>
      </c>
      <c r="J93" s="153" t="s">
        <v>60</v>
      </c>
      <c r="K93" s="153" t="s">
        <v>61</v>
      </c>
      <c r="L93" s="153" t="s">
        <v>57</v>
      </c>
      <c r="M93" s="153" t="s">
        <v>58</v>
      </c>
      <c r="N93" s="153" t="s">
        <v>59</v>
      </c>
      <c r="O93" s="153" t="s">
        <v>60</v>
      </c>
      <c r="P93" s="153" t="s">
        <v>61</v>
      </c>
      <c r="Q93" s="153" t="s">
        <v>57</v>
      </c>
      <c r="R93" s="153" t="s">
        <v>58</v>
      </c>
      <c r="S93" s="153" t="s">
        <v>59</v>
      </c>
      <c r="T93" s="153" t="s">
        <v>60</v>
      </c>
      <c r="U93" s="191" t="s">
        <v>61</v>
      </c>
    </row>
    <row r="94" spans="1:21" ht="15" thickTop="1" x14ac:dyDescent="0.3">
      <c r="A94" s="192" t="s">
        <v>65</v>
      </c>
      <c r="B94" s="193">
        <v>0</v>
      </c>
      <c r="C94" s="159">
        <v>3.5742723991447165E-4</v>
      </c>
      <c r="D94" s="159">
        <v>2.7082553469613877E-3</v>
      </c>
      <c r="E94" s="159">
        <v>3.2018997673182695E-3</v>
      </c>
      <c r="F94" s="159">
        <v>0.11359310531914282</v>
      </c>
      <c r="G94" s="159">
        <v>4.0410117658781948E-3</v>
      </c>
      <c r="H94" s="159">
        <v>3.8883543834122626E-3</v>
      </c>
      <c r="I94" s="159">
        <v>4.8360169892445168E-2</v>
      </c>
      <c r="J94" s="159">
        <v>6.7753551788210881E-2</v>
      </c>
      <c r="K94" s="159">
        <v>0.3230056644071681</v>
      </c>
      <c r="L94" s="161">
        <v>0</v>
      </c>
      <c r="M94" s="159">
        <v>3.1256180809001823E-4</v>
      </c>
      <c r="N94" s="159">
        <v>2.4076122864827064E-3</v>
      </c>
      <c r="O94" s="159">
        <v>7.1917051685028044E-4</v>
      </c>
      <c r="P94" s="159">
        <v>1.1025234663446157E-2</v>
      </c>
      <c r="Q94" s="161">
        <v>0</v>
      </c>
      <c r="R94" s="161">
        <v>0</v>
      </c>
      <c r="S94" s="161">
        <v>0</v>
      </c>
      <c r="T94" s="161">
        <v>0</v>
      </c>
      <c r="U94" s="162">
        <v>0</v>
      </c>
    </row>
    <row r="95" spans="1:21" x14ac:dyDescent="0.3">
      <c r="A95" s="194" t="s">
        <v>66</v>
      </c>
      <c r="B95" s="195">
        <v>3.8867368779288685E-3</v>
      </c>
      <c r="C95" s="196">
        <v>1.9420678145413899E-3</v>
      </c>
      <c r="D95" s="196">
        <v>8.4588238056103639E-3</v>
      </c>
      <c r="E95" s="196">
        <v>3.3833539295076376E-2</v>
      </c>
      <c r="F95" s="196">
        <v>0.19104993101661133</v>
      </c>
      <c r="G95" s="197">
        <v>0</v>
      </c>
      <c r="H95" s="196">
        <v>3.6838056979938208E-2</v>
      </c>
      <c r="I95" s="196">
        <v>0.12983033955446058</v>
      </c>
      <c r="J95" s="196">
        <v>0.25647943472715529</v>
      </c>
      <c r="K95" s="196">
        <v>0.27065992111639547</v>
      </c>
      <c r="L95" s="196">
        <v>4.7267785801164358E-3</v>
      </c>
      <c r="M95" s="196">
        <v>2.1241727472413202E-3</v>
      </c>
      <c r="N95" s="196">
        <v>2.1670838923207461E-3</v>
      </c>
      <c r="O95" s="196">
        <v>1.7717475065006625E-2</v>
      </c>
      <c r="P95" s="196">
        <v>6.058846230693582E-2</v>
      </c>
      <c r="Q95" s="197">
        <v>0</v>
      </c>
      <c r="R95" s="196">
        <v>2.9394696710216077E-3</v>
      </c>
      <c r="S95" s="197">
        <v>0</v>
      </c>
      <c r="T95" s="196">
        <v>5.5819556039338747E-3</v>
      </c>
      <c r="U95" s="198">
        <v>0</v>
      </c>
    </row>
    <row r="96" spans="1:21" x14ac:dyDescent="0.3">
      <c r="A96" s="194" t="s">
        <v>67</v>
      </c>
      <c r="B96" s="195">
        <v>1.6945474062187956E-3</v>
      </c>
      <c r="C96" s="196">
        <v>1.200323144068147E-2</v>
      </c>
      <c r="D96" s="196">
        <v>1.5707277998896603E-2</v>
      </c>
      <c r="E96" s="196">
        <v>3.7391076668555408E-2</v>
      </c>
      <c r="F96" s="196">
        <v>0.12690371827936209</v>
      </c>
      <c r="G96" s="196">
        <v>3.0456790432498902E-2</v>
      </c>
      <c r="H96" s="196">
        <v>7.1315879206364813E-2</v>
      </c>
      <c r="I96" s="196">
        <v>0.22975834315432761</v>
      </c>
      <c r="J96" s="196">
        <v>0.14726817183090513</v>
      </c>
      <c r="K96" s="196">
        <v>9.2528071754720734E-2</v>
      </c>
      <c r="L96" s="196">
        <v>1.5149005210246134E-3</v>
      </c>
      <c r="M96" s="196">
        <v>7.6250607789679729E-3</v>
      </c>
      <c r="N96" s="196">
        <v>1.376604492197591E-2</v>
      </c>
      <c r="O96" s="196">
        <v>8.9057749202140022E-3</v>
      </c>
      <c r="P96" s="196">
        <v>2.3794121353318577E-2</v>
      </c>
      <c r="Q96" s="197">
        <v>0</v>
      </c>
      <c r="R96" s="197">
        <v>0</v>
      </c>
      <c r="S96" s="197">
        <v>0</v>
      </c>
      <c r="T96" s="196">
        <v>1.505622349141611E-2</v>
      </c>
      <c r="U96" s="199">
        <v>3.4908224980768911E-3</v>
      </c>
    </row>
    <row r="97" spans="1:21" x14ac:dyDescent="0.3">
      <c r="A97" s="194" t="s">
        <v>68</v>
      </c>
      <c r="B97" s="195">
        <v>6.6635401915429326E-2</v>
      </c>
      <c r="C97" s="196">
        <v>8.1108000696222343E-2</v>
      </c>
      <c r="D97" s="196">
        <v>6.7763673729708859E-2</v>
      </c>
      <c r="E97" s="196">
        <v>8.6792355790295275E-2</v>
      </c>
      <c r="F97" s="196">
        <v>0.20683494811198477</v>
      </c>
      <c r="G97" s="196">
        <v>1.3183992584610355E-2</v>
      </c>
      <c r="H97" s="196">
        <v>7.3932399854075723E-2</v>
      </c>
      <c r="I97" s="196">
        <v>0.23038725782562974</v>
      </c>
      <c r="J97" s="196">
        <v>0.2913444524796025</v>
      </c>
      <c r="K97" s="196">
        <v>0.20432820392034856</v>
      </c>
      <c r="L97" s="196">
        <v>1.3335058374786898E-2</v>
      </c>
      <c r="M97" s="196">
        <v>5.1354573452821448E-2</v>
      </c>
      <c r="N97" s="196">
        <v>5.3033751167835354E-2</v>
      </c>
      <c r="O97" s="196">
        <v>7.8895054553769092E-2</v>
      </c>
      <c r="P97" s="196">
        <v>9.2534280970194852E-2</v>
      </c>
      <c r="Q97" s="196">
        <v>0.25901208392718988</v>
      </c>
      <c r="R97" s="196">
        <v>0.36217142822168469</v>
      </c>
      <c r="S97" s="196">
        <v>0.28894175634895225</v>
      </c>
      <c r="T97" s="196">
        <v>0.25756406667102377</v>
      </c>
      <c r="U97" s="199">
        <v>0.359341234720921</v>
      </c>
    </row>
    <row r="98" spans="1:21" x14ac:dyDescent="0.3">
      <c r="A98" s="194" t="s">
        <v>47</v>
      </c>
      <c r="B98" s="195">
        <v>0.58479746631374907</v>
      </c>
      <c r="C98" s="196">
        <v>0.46514960943627698</v>
      </c>
      <c r="D98" s="196">
        <v>0.49929527549955954</v>
      </c>
      <c r="E98" s="196">
        <v>0.41597961764044433</v>
      </c>
      <c r="F98" s="196">
        <v>0.1517784547844947</v>
      </c>
      <c r="G98" s="196">
        <v>0.53321538401573343</v>
      </c>
      <c r="H98" s="196">
        <v>0.39694703243362711</v>
      </c>
      <c r="I98" s="196">
        <v>0.14468795707294507</v>
      </c>
      <c r="J98" s="196">
        <v>5.2192966081231973E-2</v>
      </c>
      <c r="K98" s="196">
        <v>1.0158378597549408E-2</v>
      </c>
      <c r="L98" s="196">
        <v>0.59111120549129947</v>
      </c>
      <c r="M98" s="196">
        <v>0.47037889640138159</v>
      </c>
      <c r="N98" s="196">
        <v>0.51251389969831751</v>
      </c>
      <c r="O98" s="196">
        <v>0.47399290225068375</v>
      </c>
      <c r="P98" s="196">
        <v>0.42419341899634438</v>
      </c>
      <c r="Q98" s="196">
        <v>0.58220423964694856</v>
      </c>
      <c r="R98" s="196">
        <v>0.51905102506765954</v>
      </c>
      <c r="S98" s="196">
        <v>0.56210835197489883</v>
      </c>
      <c r="T98" s="196">
        <v>0.47647312867539854</v>
      </c>
      <c r="U98" s="199">
        <v>0.40232291348196558</v>
      </c>
    </row>
    <row r="99" spans="1:21" x14ac:dyDescent="0.3">
      <c r="A99" s="194" t="s">
        <v>69</v>
      </c>
      <c r="B99" s="195">
        <v>3.9972536317449819E-2</v>
      </c>
      <c r="C99" s="196">
        <v>7.2856636361253821E-2</v>
      </c>
      <c r="D99" s="196">
        <v>6.8853157511682986E-2</v>
      </c>
      <c r="E99" s="196">
        <v>6.6868649626945151E-2</v>
      </c>
      <c r="F99" s="196">
        <v>2.8435846565946294E-2</v>
      </c>
      <c r="G99" s="196">
        <v>9.0667921835605042E-2</v>
      </c>
      <c r="H99" s="196">
        <v>8.9058216248766114E-2</v>
      </c>
      <c r="I99" s="196">
        <v>4.4538168404688529E-2</v>
      </c>
      <c r="J99" s="196">
        <v>2.3369327450497634E-2</v>
      </c>
      <c r="K99" s="196">
        <v>1.6078434925432022E-2</v>
      </c>
      <c r="L99" s="196">
        <v>4.3477231653827983E-2</v>
      </c>
      <c r="M99" s="196">
        <v>7.5067736525100209E-2</v>
      </c>
      <c r="N99" s="196">
        <v>7.3293617964845917E-2</v>
      </c>
      <c r="O99" s="196">
        <v>5.8274702316421276E-2</v>
      </c>
      <c r="P99" s="196">
        <v>5.4132431031322148E-2</v>
      </c>
      <c r="Q99" s="196">
        <v>1.300318782362358E-2</v>
      </c>
      <c r="R99" s="197">
        <v>0</v>
      </c>
      <c r="S99" s="197">
        <v>0</v>
      </c>
      <c r="T99" s="197">
        <v>0</v>
      </c>
      <c r="U99" s="198">
        <v>0</v>
      </c>
    </row>
    <row r="100" spans="1:21" x14ac:dyDescent="0.3">
      <c r="A100" s="194" t="s">
        <v>70</v>
      </c>
      <c r="B100" s="195">
        <v>0.14184451976340956</v>
      </c>
      <c r="C100" s="196">
        <v>0.12400258023622499</v>
      </c>
      <c r="D100" s="196">
        <v>0.12455292557667971</v>
      </c>
      <c r="E100" s="196">
        <v>0.13742856678512125</v>
      </c>
      <c r="F100" s="196">
        <v>3.1581329492581779E-2</v>
      </c>
      <c r="G100" s="196">
        <v>0.16478329616838266</v>
      </c>
      <c r="H100" s="196">
        <v>0.13121367966467368</v>
      </c>
      <c r="I100" s="196">
        <v>5.4416736158928954E-2</v>
      </c>
      <c r="J100" s="196">
        <v>4.2945260167465702E-3</v>
      </c>
      <c r="K100" s="196">
        <v>1.5367232947328497E-3</v>
      </c>
      <c r="L100" s="196">
        <v>0.15597240807782692</v>
      </c>
      <c r="M100" s="196">
        <v>0.15598679160780324</v>
      </c>
      <c r="N100" s="196">
        <v>0.11001346600763016</v>
      </c>
      <c r="O100" s="196">
        <v>0.13889844022138703</v>
      </c>
      <c r="P100" s="196">
        <v>0.1077828741853281</v>
      </c>
      <c r="Q100" s="196">
        <v>9.9902129564750849E-2</v>
      </c>
      <c r="R100" s="196">
        <v>3.9052904032553654E-2</v>
      </c>
      <c r="S100" s="196">
        <v>2.4920129020778975E-2</v>
      </c>
      <c r="T100" s="196">
        <v>2.5662489093788127E-2</v>
      </c>
      <c r="U100" s="199">
        <v>4.9091533495885832E-2</v>
      </c>
    </row>
    <row r="101" spans="1:21" x14ac:dyDescent="0.3">
      <c r="A101" s="194" t="s">
        <v>71</v>
      </c>
      <c r="B101" s="195">
        <v>2.2842017783664265E-2</v>
      </c>
      <c r="C101" s="196">
        <v>5.5855769122894916E-2</v>
      </c>
      <c r="D101" s="196">
        <v>5.6365892844606628E-2</v>
      </c>
      <c r="E101" s="196">
        <v>5.4214499111588259E-2</v>
      </c>
      <c r="F101" s="196">
        <v>5.7060714696292217E-2</v>
      </c>
      <c r="G101" s="196">
        <v>5.8922633704478422E-2</v>
      </c>
      <c r="H101" s="196">
        <v>6.9237162315989129E-2</v>
      </c>
      <c r="I101" s="196">
        <v>6.6702847896897621E-2</v>
      </c>
      <c r="J101" s="196">
        <v>8.6514086897125086E-2</v>
      </c>
      <c r="K101" s="196">
        <v>3.9760742239662833E-2</v>
      </c>
      <c r="L101" s="196">
        <v>2.5258741387159663E-2</v>
      </c>
      <c r="M101" s="196">
        <v>5.3881194740110792E-2</v>
      </c>
      <c r="N101" s="196">
        <v>5.8529798685364898E-2</v>
      </c>
      <c r="O101" s="196">
        <v>5.1803185017818783E-2</v>
      </c>
      <c r="P101" s="196">
        <v>4.6217974662396612E-2</v>
      </c>
      <c r="Q101" s="197">
        <v>0</v>
      </c>
      <c r="R101" s="197">
        <v>0</v>
      </c>
      <c r="S101" s="197">
        <v>0</v>
      </c>
      <c r="T101" s="197">
        <v>0</v>
      </c>
      <c r="U101" s="198">
        <v>0</v>
      </c>
    </row>
    <row r="102" spans="1:21" x14ac:dyDescent="0.3">
      <c r="A102" s="194" t="s">
        <v>72</v>
      </c>
      <c r="B102" s="195">
        <v>6.9388609477416527E-2</v>
      </c>
      <c r="C102" s="196">
        <v>7.4089419177510565E-2</v>
      </c>
      <c r="D102" s="196">
        <v>6.0255720512634739E-2</v>
      </c>
      <c r="E102" s="196">
        <v>6.6390325020455401E-2</v>
      </c>
      <c r="F102" s="196">
        <v>1.3534546449848086E-2</v>
      </c>
      <c r="G102" s="196">
        <v>4.9168521929359978E-2</v>
      </c>
      <c r="H102" s="196">
        <v>5.9683318995296081E-2</v>
      </c>
      <c r="I102" s="196">
        <v>9.6172159863077561E-3</v>
      </c>
      <c r="J102" s="196">
        <v>1.0755151157006723E-2</v>
      </c>
      <c r="K102" s="197">
        <v>0</v>
      </c>
      <c r="L102" s="196">
        <v>9.9921747781873016E-2</v>
      </c>
      <c r="M102" s="196">
        <v>7.8294827670983821E-2</v>
      </c>
      <c r="N102" s="196">
        <v>6.8896638338198132E-2</v>
      </c>
      <c r="O102" s="196">
        <v>8.8375782383557644E-2</v>
      </c>
      <c r="P102" s="196">
        <v>3.2892494674527449E-2</v>
      </c>
      <c r="Q102" s="197">
        <v>0</v>
      </c>
      <c r="R102" s="197">
        <v>0</v>
      </c>
      <c r="S102" s="197">
        <v>0</v>
      </c>
      <c r="T102" s="197">
        <v>0</v>
      </c>
      <c r="U102" s="198">
        <v>0</v>
      </c>
    </row>
    <row r="103" spans="1:21" x14ac:dyDescent="0.3">
      <c r="A103" s="194" t="s">
        <v>48</v>
      </c>
      <c r="B103" s="195">
        <v>1.4086966084755387E-3</v>
      </c>
      <c r="C103" s="196">
        <v>2.954934762977774E-3</v>
      </c>
      <c r="D103" s="196">
        <v>6.4952007611222959E-3</v>
      </c>
      <c r="E103" s="196">
        <v>1.4828282984908733E-2</v>
      </c>
      <c r="F103" s="196">
        <v>3.0214626928586813E-2</v>
      </c>
      <c r="G103" s="197">
        <v>0</v>
      </c>
      <c r="H103" s="196">
        <v>6.7926109112765578E-3</v>
      </c>
      <c r="I103" s="196">
        <v>7.3904106922543155E-3</v>
      </c>
      <c r="J103" s="196">
        <v>1.106400996436537E-2</v>
      </c>
      <c r="K103" s="196">
        <v>2.9534587449800281E-2</v>
      </c>
      <c r="L103" s="197">
        <v>0</v>
      </c>
      <c r="M103" s="197">
        <v>0</v>
      </c>
      <c r="N103" s="196">
        <v>1.1491453715798561E-2</v>
      </c>
      <c r="O103" s="196">
        <v>4.8427437460374038E-3</v>
      </c>
      <c r="P103" s="196">
        <v>4.3497791317608864E-2</v>
      </c>
      <c r="Q103" s="197">
        <v>0</v>
      </c>
      <c r="R103" s="196">
        <v>2.4775496638883638E-2</v>
      </c>
      <c r="S103" s="197">
        <v>0</v>
      </c>
      <c r="T103" s="197">
        <v>0</v>
      </c>
      <c r="U103" s="198">
        <v>0</v>
      </c>
    </row>
    <row r="104" spans="1:21" x14ac:dyDescent="0.3">
      <c r="A104" s="194" t="s">
        <v>73</v>
      </c>
      <c r="B104" s="195">
        <v>9.8120436266697312E-3</v>
      </c>
      <c r="C104" s="196">
        <v>8.6659094641981394E-3</v>
      </c>
      <c r="D104" s="197">
        <v>0</v>
      </c>
      <c r="E104" s="196">
        <v>1.4570469232918549E-3</v>
      </c>
      <c r="F104" s="196">
        <v>1.5456356347100839E-2</v>
      </c>
      <c r="G104" s="197">
        <v>0</v>
      </c>
      <c r="H104" s="196">
        <v>1.679968614893469E-3</v>
      </c>
      <c r="I104" s="196">
        <v>2.5120929331460765E-3</v>
      </c>
      <c r="J104" s="196">
        <v>1.6415788416218109E-2</v>
      </c>
      <c r="K104" s="197">
        <v>0</v>
      </c>
      <c r="L104" s="197">
        <v>0</v>
      </c>
      <c r="M104" s="196">
        <v>7.4333258026235659E-4</v>
      </c>
      <c r="N104" s="197">
        <v>0</v>
      </c>
      <c r="O104" s="197">
        <v>0</v>
      </c>
      <c r="P104" s="196">
        <v>1.4975026097759704E-2</v>
      </c>
      <c r="Q104" s="196">
        <v>3.4515805666740923E-2</v>
      </c>
      <c r="R104" s="196">
        <v>4.5771675129310969E-2</v>
      </c>
      <c r="S104" s="196">
        <v>6.0399632179462807E-2</v>
      </c>
      <c r="T104" s="196">
        <v>7.541483877392309E-2</v>
      </c>
      <c r="U104" s="199">
        <v>0.11028260294073153</v>
      </c>
    </row>
    <row r="105" spans="1:21" x14ac:dyDescent="0.3">
      <c r="A105" s="194" t="s">
        <v>94</v>
      </c>
      <c r="B105" s="195">
        <v>4.2776480070072604E-3</v>
      </c>
      <c r="C105" s="196">
        <v>2.8125124011049688E-3</v>
      </c>
      <c r="D105" s="196">
        <v>9.092788914962258E-3</v>
      </c>
      <c r="E105" s="196">
        <v>1.547916117253222E-3</v>
      </c>
      <c r="F105" s="196">
        <v>9.484960150881518E-3</v>
      </c>
      <c r="G105" s="197">
        <v>0</v>
      </c>
      <c r="H105" s="196">
        <v>2.67743873308436E-3</v>
      </c>
      <c r="I105" s="196">
        <v>5.8396460849194278E-3</v>
      </c>
      <c r="J105" s="196">
        <v>5.5494053886989778E-3</v>
      </c>
      <c r="K105" s="196">
        <v>1.4487405657712886E-3</v>
      </c>
      <c r="L105" s="196">
        <v>6.6049474392930636E-3</v>
      </c>
      <c r="M105" s="196">
        <v>2.1492922283647864E-3</v>
      </c>
      <c r="N105" s="196">
        <v>9.699400235457227E-3</v>
      </c>
      <c r="O105" s="196">
        <v>4.6006371574514029E-3</v>
      </c>
      <c r="P105" s="196">
        <v>1.0541066452076588E-2</v>
      </c>
      <c r="Q105" s="197">
        <v>0</v>
      </c>
      <c r="R105" s="197">
        <v>0</v>
      </c>
      <c r="S105" s="197">
        <v>0</v>
      </c>
      <c r="T105" s="197">
        <v>0</v>
      </c>
      <c r="U105" s="198">
        <v>0</v>
      </c>
    </row>
    <row r="106" spans="1:21" ht="22.8" x14ac:dyDescent="0.3">
      <c r="A106" s="194" t="s">
        <v>49</v>
      </c>
      <c r="B106" s="195">
        <v>5.1087392328659061E-2</v>
      </c>
      <c r="C106" s="196">
        <v>9.8201901846196898E-2</v>
      </c>
      <c r="D106" s="196">
        <v>7.1026586965608318E-2</v>
      </c>
      <c r="E106" s="196">
        <v>6.2326214097743061E-2</v>
      </c>
      <c r="F106" s="196">
        <v>1.0893977085689717E-2</v>
      </c>
      <c r="G106" s="196">
        <v>5.1337794851243033E-2</v>
      </c>
      <c r="H106" s="196">
        <v>4.1555586485954851E-2</v>
      </c>
      <c r="I106" s="196">
        <v>2.5781859236189354E-3</v>
      </c>
      <c r="J106" s="196">
        <v>7.5996737051321622E-3</v>
      </c>
      <c r="K106" s="197">
        <v>0</v>
      </c>
      <c r="L106" s="196">
        <v>5.6826176259649808E-2</v>
      </c>
      <c r="M106" s="196">
        <v>9.9794285854352668E-2</v>
      </c>
      <c r="N106" s="196">
        <v>7.9327249849969902E-2</v>
      </c>
      <c r="O106" s="196">
        <v>6.1826161155209156E-2</v>
      </c>
      <c r="P106" s="196">
        <v>6.510900855749599E-2</v>
      </c>
      <c r="Q106" s="196">
        <v>1.136255337074632E-2</v>
      </c>
      <c r="R106" s="196">
        <v>6.2380012388860368E-3</v>
      </c>
      <c r="S106" s="196">
        <v>6.3630130475906863E-2</v>
      </c>
      <c r="T106" s="196">
        <v>0.14424729769051672</v>
      </c>
      <c r="U106" s="199">
        <v>7.54708928624193E-2</v>
      </c>
    </row>
    <row r="107" spans="1:21" x14ac:dyDescent="0.3">
      <c r="A107" s="194" t="s">
        <v>50</v>
      </c>
      <c r="B107" s="195">
        <v>1.4259893202277398E-3</v>
      </c>
      <c r="C107" s="197">
        <v>0</v>
      </c>
      <c r="D107" s="196">
        <v>8.5528049412661247E-3</v>
      </c>
      <c r="E107" s="196">
        <v>1.3984187288165317E-2</v>
      </c>
      <c r="F107" s="196">
        <v>1.1806741154691828E-2</v>
      </c>
      <c r="G107" s="197">
        <v>0</v>
      </c>
      <c r="H107" s="196">
        <v>8.6222277659925104E-3</v>
      </c>
      <c r="I107" s="196">
        <v>1.8105589835029565E-2</v>
      </c>
      <c r="J107" s="196">
        <v>1.9399454097103648E-2</v>
      </c>
      <c r="K107" s="196">
        <v>1.0960531728418082E-2</v>
      </c>
      <c r="L107" s="197">
        <v>0</v>
      </c>
      <c r="M107" s="196">
        <v>2.2872736045186992E-3</v>
      </c>
      <c r="N107" s="196">
        <v>4.8599832358035737E-3</v>
      </c>
      <c r="O107" s="196">
        <v>8.5442864650634495E-3</v>
      </c>
      <c r="P107" s="196">
        <v>1.2715814731245032E-2</v>
      </c>
      <c r="Q107" s="197">
        <v>0</v>
      </c>
      <c r="R107" s="197">
        <v>0</v>
      </c>
      <c r="S107" s="197">
        <v>0</v>
      </c>
      <c r="T107" s="197">
        <v>0</v>
      </c>
      <c r="U107" s="198">
        <v>0</v>
      </c>
    </row>
    <row r="108" spans="1:21" x14ac:dyDescent="0.3">
      <c r="A108" s="194" t="s">
        <v>95</v>
      </c>
      <c r="B108" s="200">
        <v>0</v>
      </c>
      <c r="C108" s="197">
        <v>0</v>
      </c>
      <c r="D108" s="196">
        <v>8.7161559070034395E-4</v>
      </c>
      <c r="E108" s="196">
        <v>3.7558228828381609E-3</v>
      </c>
      <c r="F108" s="196">
        <v>1.370743616784925E-3</v>
      </c>
      <c r="G108" s="196">
        <v>3.4844732029222412E-3</v>
      </c>
      <c r="H108" s="196">
        <v>6.5580674066554297E-3</v>
      </c>
      <c r="I108" s="196">
        <v>5.2750385844005897E-3</v>
      </c>
      <c r="J108" s="197">
        <v>0</v>
      </c>
      <c r="K108" s="197">
        <v>0</v>
      </c>
      <c r="L108" s="197">
        <v>0</v>
      </c>
      <c r="M108" s="197">
        <v>0</v>
      </c>
      <c r="N108" s="197">
        <v>0</v>
      </c>
      <c r="O108" s="196">
        <v>2.6036842305298064E-3</v>
      </c>
      <c r="P108" s="197">
        <v>0</v>
      </c>
      <c r="Q108" s="197">
        <v>0</v>
      </c>
      <c r="R108" s="197">
        <v>0</v>
      </c>
      <c r="S108" s="197">
        <v>0</v>
      </c>
      <c r="T108" s="197">
        <v>0</v>
      </c>
      <c r="U108" s="198">
        <v>0</v>
      </c>
    </row>
    <row r="109" spans="1:21" x14ac:dyDescent="0.3">
      <c r="A109" s="194" t="s">
        <v>96</v>
      </c>
      <c r="B109" s="195">
        <v>9.2639425369511644E-4</v>
      </c>
      <c r="C109" s="197">
        <v>0</v>
      </c>
      <c r="D109" s="197">
        <v>0</v>
      </c>
      <c r="E109" s="197">
        <v>0</v>
      </c>
      <c r="F109" s="197">
        <v>0</v>
      </c>
      <c r="G109" s="196">
        <v>7.3817950928742858E-4</v>
      </c>
      <c r="H109" s="197">
        <v>0</v>
      </c>
      <c r="I109" s="197">
        <v>0</v>
      </c>
      <c r="J109" s="197">
        <v>0</v>
      </c>
      <c r="K109" s="197">
        <v>0</v>
      </c>
      <c r="L109" s="196">
        <v>1.2508044331424133E-3</v>
      </c>
      <c r="M109" s="197">
        <v>0</v>
      </c>
      <c r="N109" s="197">
        <v>0</v>
      </c>
      <c r="O109" s="197">
        <v>0</v>
      </c>
      <c r="P109" s="197">
        <v>0</v>
      </c>
      <c r="Q109" s="197">
        <v>0</v>
      </c>
      <c r="R109" s="197">
        <v>0</v>
      </c>
      <c r="S109" s="197">
        <v>0</v>
      </c>
      <c r="T109" s="197">
        <v>0</v>
      </c>
      <c r="U109" s="198">
        <v>0</v>
      </c>
    </row>
    <row r="110" spans="1:21" x14ac:dyDescent="0.3">
      <c r="A110" s="194" t="s">
        <v>74</v>
      </c>
      <c r="B110" s="200">
        <v>0</v>
      </c>
      <c r="C110" s="197">
        <v>0</v>
      </c>
      <c r="D110" s="197">
        <v>0</v>
      </c>
      <c r="E110" s="197">
        <v>0</v>
      </c>
      <c r="F110" s="196">
        <v>1.3860124596519641E-2</v>
      </c>
      <c r="G110" s="197">
        <v>0</v>
      </c>
      <c r="H110" s="197">
        <v>0</v>
      </c>
      <c r="I110" s="196">
        <v>4.8630362449061408E-3</v>
      </c>
      <c r="J110" s="196">
        <v>9.5118402221710304E-3</v>
      </c>
      <c r="K110" s="196">
        <v>4.0199571407426013E-2</v>
      </c>
      <c r="L110" s="197">
        <v>0</v>
      </c>
      <c r="M110" s="197">
        <v>0</v>
      </c>
      <c r="N110" s="197">
        <v>0</v>
      </c>
      <c r="O110" s="197">
        <v>0</v>
      </c>
      <c r="P110" s="196">
        <v>7.1597607241397326E-4</v>
      </c>
      <c r="Q110" s="197">
        <v>0</v>
      </c>
      <c r="R110" s="197">
        <v>0</v>
      </c>
      <c r="S110" s="197">
        <v>0</v>
      </c>
      <c r="T110" s="197">
        <v>0</v>
      </c>
      <c r="U110" s="198">
        <v>0</v>
      </c>
    </row>
    <row r="111" spans="1:21" x14ac:dyDescent="0.3">
      <c r="A111" s="194" t="s">
        <v>75</v>
      </c>
      <c r="B111" s="200">
        <v>0</v>
      </c>
      <c r="C111" s="196">
        <v>2.2022995794041117E-4</v>
      </c>
      <c r="D111" s="197">
        <v>0</v>
      </c>
      <c r="E111" s="196">
        <v>3.8173252298324484E-4</v>
      </c>
      <c r="F111" s="196">
        <v>7.5615357630423291E-2</v>
      </c>
      <c r="G111" s="197">
        <v>0</v>
      </c>
      <c r="H111" s="196">
        <v>1.4755813985129593E-3</v>
      </c>
      <c r="I111" s="197">
        <v>0</v>
      </c>
      <c r="J111" s="196">
        <v>2.6275554000590076E-2</v>
      </c>
      <c r="K111" s="196">
        <v>0.28270917118494071</v>
      </c>
      <c r="L111" s="197">
        <v>0</v>
      </c>
      <c r="M111" s="197">
        <v>0</v>
      </c>
      <c r="N111" s="197">
        <v>0</v>
      </c>
      <c r="O111" s="197">
        <v>0</v>
      </c>
      <c r="P111" s="196">
        <v>3.3223612490471473E-3</v>
      </c>
      <c r="Q111" s="197">
        <v>0</v>
      </c>
      <c r="R111" s="197">
        <v>0</v>
      </c>
      <c r="S111" s="197">
        <v>0</v>
      </c>
      <c r="T111" s="197">
        <v>0</v>
      </c>
      <c r="U111" s="199">
        <v>3.4908224980768911E-3</v>
      </c>
    </row>
    <row r="112" spans="1:21" x14ac:dyDescent="0.3">
      <c r="A112" s="194" t="s">
        <v>76</v>
      </c>
      <c r="B112" s="200">
        <v>0</v>
      </c>
      <c r="C112" s="197">
        <v>0</v>
      </c>
      <c r="D112" s="197">
        <v>0</v>
      </c>
      <c r="E112" s="196">
        <v>1.9042570531392663E-3</v>
      </c>
      <c r="F112" s="196">
        <v>1.0185520969062143E-2</v>
      </c>
      <c r="G112" s="197">
        <v>0</v>
      </c>
      <c r="H112" s="196">
        <v>4.2001720087834647E-3</v>
      </c>
      <c r="I112" s="196">
        <v>1.1647685123769916E-3</v>
      </c>
      <c r="J112" s="196">
        <v>2.2188540405938338E-2</v>
      </c>
      <c r="K112" s="196">
        <v>1.6641051471843176E-2</v>
      </c>
      <c r="L112" s="197">
        <v>0</v>
      </c>
      <c r="M112" s="197">
        <v>0</v>
      </c>
      <c r="N112" s="197">
        <v>0</v>
      </c>
      <c r="O112" s="197">
        <v>0</v>
      </c>
      <c r="P112" s="196">
        <v>3.7687287177457635E-4</v>
      </c>
      <c r="Q112" s="197">
        <v>0</v>
      </c>
      <c r="R112" s="197">
        <v>0</v>
      </c>
      <c r="S112" s="197">
        <v>0</v>
      </c>
      <c r="T112" s="197">
        <v>0</v>
      </c>
      <c r="U112" s="199">
        <v>7.2503144521129884E-3</v>
      </c>
    </row>
    <row r="113" spans="1:21" x14ac:dyDescent="0.3">
      <c r="A113" s="194" t="s">
        <v>97</v>
      </c>
      <c r="B113" s="200">
        <v>0</v>
      </c>
      <c r="C113" s="197">
        <v>0</v>
      </c>
      <c r="D113" s="197">
        <v>0</v>
      </c>
      <c r="E113" s="197">
        <v>0</v>
      </c>
      <c r="F113" s="196">
        <v>1.9596846176844493E-3</v>
      </c>
      <c r="G113" s="197">
        <v>0</v>
      </c>
      <c r="H113" s="197">
        <v>0</v>
      </c>
      <c r="I113" s="197">
        <v>0</v>
      </c>
      <c r="J113" s="196">
        <v>1.6783741542328566E-3</v>
      </c>
      <c r="K113" s="196">
        <v>6.4259588308988678E-3</v>
      </c>
      <c r="L113" s="197">
        <v>0</v>
      </c>
      <c r="M113" s="197">
        <v>0</v>
      </c>
      <c r="N113" s="197">
        <v>0</v>
      </c>
      <c r="O113" s="197">
        <v>0</v>
      </c>
      <c r="P113" s="197">
        <v>0</v>
      </c>
      <c r="Q113" s="197">
        <v>0</v>
      </c>
      <c r="R113" s="197">
        <v>0</v>
      </c>
      <c r="S113" s="197">
        <v>0</v>
      </c>
      <c r="T113" s="197">
        <v>0</v>
      </c>
      <c r="U113" s="198">
        <v>0</v>
      </c>
    </row>
    <row r="114" spans="1:21" x14ac:dyDescent="0.3">
      <c r="A114" s="194" t="s">
        <v>77</v>
      </c>
      <c r="B114" s="195">
        <v>1.2157399629659473E-2</v>
      </c>
      <c r="C114" s="196">
        <v>1.3232568150031694E-2</v>
      </c>
      <c r="D114" s="196">
        <v>2.2219456131383767E-2</v>
      </c>
      <c r="E114" s="196">
        <v>8.3961796503265476E-2</v>
      </c>
      <c r="F114" s="196">
        <v>0.18450096861372423</v>
      </c>
      <c r="G114" s="196">
        <v>6.8086126915784615E-3</v>
      </c>
      <c r="H114" s="196">
        <v>4.559464935769162E-2</v>
      </c>
      <c r="I114" s="196">
        <v>0.1024138606830879</v>
      </c>
      <c r="J114" s="196">
        <v>0.16778588059325342</v>
      </c>
      <c r="K114" s="196">
        <v>0.1758234566438239</v>
      </c>
      <c r="L114" s="196">
        <v>9.0515857235111017E-4</v>
      </c>
      <c r="M114" s="196">
        <v>5.275549334345599E-3</v>
      </c>
      <c r="N114" s="196">
        <v>2.0608404792369181E-2</v>
      </c>
      <c r="O114" s="196">
        <v>3.4265666860236951E-2</v>
      </c>
      <c r="P114" s="196">
        <v>0.18611835727684406</v>
      </c>
      <c r="Q114" s="196">
        <v>7.4773428316567567E-2</v>
      </c>
      <c r="R114" s="196">
        <v>6.1180132096784016E-2</v>
      </c>
      <c r="S114" s="196">
        <v>4.2873599880938917E-2</v>
      </c>
      <c r="T114" s="196">
        <v>7.2606872995078828E-2</v>
      </c>
      <c r="U114" s="199">
        <v>4.8170628406947719E-2</v>
      </c>
    </row>
    <row r="115" spans="1:21" x14ac:dyDescent="0.3">
      <c r="A115" s="194" t="s">
        <v>78</v>
      </c>
      <c r="B115" s="195">
        <v>8.9216718306191711E-2</v>
      </c>
      <c r="C115" s="196">
        <v>0.16389591893159047</v>
      </c>
      <c r="D115" s="196">
        <v>0.20195764978826033</v>
      </c>
      <c r="E115" s="196">
        <v>0.32201229209738497</v>
      </c>
      <c r="F115" s="196">
        <v>0.15953340429400123</v>
      </c>
      <c r="G115" s="196">
        <v>9.6848850283791948E-2</v>
      </c>
      <c r="H115" s="196">
        <v>0.3136068701029181</v>
      </c>
      <c r="I115" s="196">
        <v>0.13658961998153415</v>
      </c>
      <c r="J115" s="196">
        <v>7.8813215364901518E-2</v>
      </c>
      <c r="K115" s="196">
        <v>5.5134380605971894E-2</v>
      </c>
      <c r="L115" s="196">
        <v>3.2479432649786352E-2</v>
      </c>
      <c r="M115" s="196">
        <v>0.11924399102278367</v>
      </c>
      <c r="N115" s="196">
        <v>0.16578900203938302</v>
      </c>
      <c r="O115" s="196">
        <v>0.26324004700073877</v>
      </c>
      <c r="P115" s="196">
        <v>0.36150072481681145</v>
      </c>
      <c r="Q115" s="196">
        <v>0.32593278072911075</v>
      </c>
      <c r="R115" s="196">
        <v>0.28983233332021163</v>
      </c>
      <c r="S115" s="196">
        <v>0.33410072785157335</v>
      </c>
      <c r="T115" s="196">
        <v>0.38275714197845234</v>
      </c>
      <c r="U115" s="199">
        <v>0.34966855443829409</v>
      </c>
    </row>
    <row r="116" spans="1:21" x14ac:dyDescent="0.3">
      <c r="A116" s="194" t="s">
        <v>79</v>
      </c>
      <c r="B116" s="195">
        <v>0.42126360728635165</v>
      </c>
      <c r="C116" s="196">
        <v>0.53523518806613435</v>
      </c>
      <c r="D116" s="196">
        <v>0.504624843780483</v>
      </c>
      <c r="E116" s="196">
        <v>0.28370921758786777</v>
      </c>
      <c r="F116" s="196">
        <v>5.1999196427255576E-2</v>
      </c>
      <c r="G116" s="196">
        <v>0.50720632672917665</v>
      </c>
      <c r="H116" s="196">
        <v>0.30850674652049831</v>
      </c>
      <c r="I116" s="196">
        <v>5.5767068999021473E-2</v>
      </c>
      <c r="J116" s="196">
        <v>3.4581422323447811E-2</v>
      </c>
      <c r="K116" s="196">
        <v>1.8521085418341701E-2</v>
      </c>
      <c r="L116" s="196">
        <v>0.44523635980558496</v>
      </c>
      <c r="M116" s="196">
        <v>0.54409641868467007</v>
      </c>
      <c r="N116" s="196">
        <v>0.56154150182889206</v>
      </c>
      <c r="O116" s="196">
        <v>0.43048635982682903</v>
      </c>
      <c r="P116" s="196">
        <v>0.19620859882647537</v>
      </c>
      <c r="Q116" s="196">
        <v>0.17644661669632419</v>
      </c>
      <c r="R116" s="196">
        <v>0.33871568869799262</v>
      </c>
      <c r="S116" s="196">
        <v>0.31838375710590111</v>
      </c>
      <c r="T116" s="196">
        <v>0.26066769166711989</v>
      </c>
      <c r="U116" s="199">
        <v>0.24482057468755308</v>
      </c>
    </row>
    <row r="117" spans="1:21" x14ac:dyDescent="0.3">
      <c r="A117" s="194" t="s">
        <v>80</v>
      </c>
      <c r="B117" s="195">
        <v>4.294253745413628E-3</v>
      </c>
      <c r="C117" s="196">
        <v>1.4902056956492981E-2</v>
      </c>
      <c r="D117" s="196">
        <v>1.1534970855991724E-2</v>
      </c>
      <c r="E117" s="196">
        <v>9.8129274160061782E-3</v>
      </c>
      <c r="F117" s="196">
        <v>5.4713322377721732E-3</v>
      </c>
      <c r="G117" s="196">
        <v>2.0849952856962999E-2</v>
      </c>
      <c r="H117" s="196">
        <v>9.9220146130014116E-3</v>
      </c>
      <c r="I117" s="196">
        <v>4.1849644335954263E-3</v>
      </c>
      <c r="J117" s="197">
        <v>0</v>
      </c>
      <c r="K117" s="197">
        <v>0</v>
      </c>
      <c r="L117" s="196">
        <v>3.5437888314989773E-3</v>
      </c>
      <c r="M117" s="196">
        <v>1.7929019166679595E-2</v>
      </c>
      <c r="N117" s="196">
        <v>8.211928127098549E-3</v>
      </c>
      <c r="O117" s="196">
        <v>6.2188873558994976E-3</v>
      </c>
      <c r="P117" s="196">
        <v>1.7392505214436242E-2</v>
      </c>
      <c r="Q117" s="197">
        <v>0</v>
      </c>
      <c r="R117" s="197">
        <v>0</v>
      </c>
      <c r="S117" s="197">
        <v>0</v>
      </c>
      <c r="T117" s="197">
        <v>0</v>
      </c>
      <c r="U117" s="199">
        <v>1.2589367096258068E-2</v>
      </c>
    </row>
    <row r="118" spans="1:21" x14ac:dyDescent="0.3">
      <c r="A118" s="194" t="s">
        <v>98</v>
      </c>
      <c r="B118" s="195">
        <v>1.191636896973859E-2</v>
      </c>
      <c r="C118" s="196">
        <v>2.689680691871111E-3</v>
      </c>
      <c r="D118" s="196">
        <v>5.7314751290919079E-3</v>
      </c>
      <c r="E118" s="196">
        <v>4.5795761198329818E-4</v>
      </c>
      <c r="F118" s="197">
        <v>0</v>
      </c>
      <c r="G118" s="196">
        <v>1.0116737170606441E-2</v>
      </c>
      <c r="H118" s="196">
        <v>7.1365910290492086E-4</v>
      </c>
      <c r="I118" s="197">
        <v>0</v>
      </c>
      <c r="J118" s="197">
        <v>0</v>
      </c>
      <c r="K118" s="197">
        <v>0</v>
      </c>
      <c r="L118" s="196">
        <v>1.5030346138019087E-2</v>
      </c>
      <c r="M118" s="196">
        <v>2.5274761167826676E-3</v>
      </c>
      <c r="N118" s="196">
        <v>6.2868292622257141E-3</v>
      </c>
      <c r="O118" s="197">
        <v>0</v>
      </c>
      <c r="P118" s="196">
        <v>6.4625332164150017E-4</v>
      </c>
      <c r="Q118" s="196">
        <v>2.1136080036740865E-2</v>
      </c>
      <c r="R118" s="196">
        <v>1.0589838452163708E-2</v>
      </c>
      <c r="S118" s="197">
        <v>0</v>
      </c>
      <c r="T118" s="197">
        <v>0</v>
      </c>
      <c r="U118" s="198">
        <v>0</v>
      </c>
    </row>
    <row r="119" spans="1:21" x14ac:dyDescent="0.3">
      <c r="A119" s="194" t="s">
        <v>81</v>
      </c>
      <c r="B119" s="195">
        <v>0.17903696100015434</v>
      </c>
      <c r="C119" s="196">
        <v>1.7979653057025567E-2</v>
      </c>
      <c r="D119" s="196">
        <v>1.0099970543131285E-2</v>
      </c>
      <c r="E119" s="196">
        <v>1.534922761128517E-3</v>
      </c>
      <c r="F119" s="197">
        <v>0</v>
      </c>
      <c r="G119" s="196">
        <v>7.7615787085882654E-2</v>
      </c>
      <c r="H119" s="196">
        <v>3.9400244755448547E-3</v>
      </c>
      <c r="I119" s="197">
        <v>0</v>
      </c>
      <c r="J119" s="197">
        <v>0</v>
      </c>
      <c r="K119" s="197">
        <v>0</v>
      </c>
      <c r="L119" s="196">
        <v>0.22970544810121238</v>
      </c>
      <c r="M119" s="196">
        <v>2.9619151826906037E-2</v>
      </c>
      <c r="N119" s="196">
        <v>8.3279386795366075E-3</v>
      </c>
      <c r="O119" s="196">
        <v>8.3646403190652356E-3</v>
      </c>
      <c r="P119" s="196">
        <v>7.2765186780167639E-4</v>
      </c>
      <c r="Q119" s="196">
        <v>0.12664065444259817</v>
      </c>
      <c r="R119" s="196">
        <v>2.2864315423154546E-2</v>
      </c>
      <c r="S119" s="196">
        <v>7.684829626491331E-2</v>
      </c>
      <c r="T119" s="196">
        <v>2.5662489093788127E-2</v>
      </c>
      <c r="U119" s="199">
        <v>1.6641203692179213E-2</v>
      </c>
    </row>
    <row r="120" spans="1:21" x14ac:dyDescent="0.3">
      <c r="A120" s="194" t="s">
        <v>99</v>
      </c>
      <c r="B120" s="195">
        <v>1.34240059040952E-3</v>
      </c>
      <c r="C120" s="196">
        <v>3.5966961342132437E-3</v>
      </c>
      <c r="D120" s="196">
        <v>1.2508282681768779E-3</v>
      </c>
      <c r="E120" s="197">
        <v>0</v>
      </c>
      <c r="F120" s="196">
        <v>6.9579013874510444E-4</v>
      </c>
      <c r="G120" s="196">
        <v>5.6058520148114721E-3</v>
      </c>
      <c r="H120" s="197">
        <v>0</v>
      </c>
      <c r="I120" s="197">
        <v>0</v>
      </c>
      <c r="J120" s="197">
        <v>0</v>
      </c>
      <c r="K120" s="197">
        <v>0</v>
      </c>
      <c r="L120" s="196">
        <v>1.0259215502762128E-3</v>
      </c>
      <c r="M120" s="196">
        <v>3.164546756755586E-3</v>
      </c>
      <c r="N120" s="196">
        <v>2.6018516617012837E-3</v>
      </c>
      <c r="O120" s="197">
        <v>0</v>
      </c>
      <c r="P120" s="196">
        <v>1.0878659576077109E-3</v>
      </c>
      <c r="Q120" s="197">
        <v>0</v>
      </c>
      <c r="R120" s="197">
        <v>0</v>
      </c>
      <c r="S120" s="197">
        <v>0</v>
      </c>
      <c r="T120" s="196">
        <v>6.4613291549001518E-3</v>
      </c>
      <c r="U120" s="198">
        <v>0</v>
      </c>
    </row>
    <row r="121" spans="1:21" x14ac:dyDescent="0.3">
      <c r="A121" s="194" t="s">
        <v>82</v>
      </c>
      <c r="B121" s="200">
        <v>0</v>
      </c>
      <c r="C121" s="197">
        <v>0</v>
      </c>
      <c r="D121" s="197">
        <v>0</v>
      </c>
      <c r="E121" s="197">
        <v>0</v>
      </c>
      <c r="F121" s="196">
        <v>9.8959250559670902E-3</v>
      </c>
      <c r="G121" s="197">
        <v>0</v>
      </c>
      <c r="H121" s="197">
        <v>0</v>
      </c>
      <c r="I121" s="196">
        <v>1.1470025501230422E-3</v>
      </c>
      <c r="J121" s="196">
        <v>2.1487575035884006E-2</v>
      </c>
      <c r="K121" s="196">
        <v>1.6228795614647278E-2</v>
      </c>
      <c r="L121" s="197">
        <v>0</v>
      </c>
      <c r="M121" s="197">
        <v>0</v>
      </c>
      <c r="N121" s="197">
        <v>0</v>
      </c>
      <c r="O121" s="197">
        <v>0</v>
      </c>
      <c r="P121" s="197">
        <v>0</v>
      </c>
      <c r="Q121" s="197">
        <v>0</v>
      </c>
      <c r="R121" s="197">
        <v>0</v>
      </c>
      <c r="S121" s="197">
        <v>0</v>
      </c>
      <c r="T121" s="197">
        <v>0</v>
      </c>
      <c r="U121" s="198">
        <v>0</v>
      </c>
    </row>
    <row r="122" spans="1:21" x14ac:dyDescent="0.3">
      <c r="A122" s="194" t="s">
        <v>83</v>
      </c>
      <c r="B122" s="200">
        <v>0</v>
      </c>
      <c r="C122" s="196">
        <v>2.2791549754741749E-4</v>
      </c>
      <c r="D122" s="196">
        <v>1.7232318215739873E-4</v>
      </c>
      <c r="E122" s="197">
        <v>0</v>
      </c>
      <c r="F122" s="196">
        <v>3.3455057845606533E-2</v>
      </c>
      <c r="G122" s="196">
        <v>1.0969489271155939E-3</v>
      </c>
      <c r="H122" s="196">
        <v>6.6601600966970044E-4</v>
      </c>
      <c r="I122" s="196">
        <v>2.0632556095020071E-2</v>
      </c>
      <c r="J122" s="196">
        <v>6.0594881507115353E-2</v>
      </c>
      <c r="K122" s="196">
        <v>4.7954688491226936E-2</v>
      </c>
      <c r="L122" s="197">
        <v>0</v>
      </c>
      <c r="M122" s="197">
        <v>0</v>
      </c>
      <c r="N122" s="197">
        <v>0</v>
      </c>
      <c r="O122" s="197">
        <v>0</v>
      </c>
      <c r="P122" s="197">
        <v>0</v>
      </c>
      <c r="Q122" s="197">
        <v>0</v>
      </c>
      <c r="R122" s="197">
        <v>0</v>
      </c>
      <c r="S122" s="197">
        <v>0</v>
      </c>
      <c r="T122" s="197">
        <v>0</v>
      </c>
      <c r="U122" s="198">
        <v>0</v>
      </c>
    </row>
    <row r="123" spans="1:21" x14ac:dyDescent="0.3">
      <c r="A123" s="194" t="s">
        <v>84</v>
      </c>
      <c r="B123" s="200">
        <v>0</v>
      </c>
      <c r="C123" s="197">
        <v>0</v>
      </c>
      <c r="D123" s="197">
        <v>0</v>
      </c>
      <c r="E123" s="196">
        <v>1.4635819762318849E-3</v>
      </c>
      <c r="F123" s="196">
        <v>1.3365979414844143E-2</v>
      </c>
      <c r="G123" s="197">
        <v>0</v>
      </c>
      <c r="H123" s="197">
        <v>0</v>
      </c>
      <c r="I123" s="196">
        <v>1.034666641882368E-2</v>
      </c>
      <c r="J123" s="196">
        <v>3.1187341346238562E-2</v>
      </c>
      <c r="K123" s="196">
        <v>8.6278191901613746E-3</v>
      </c>
      <c r="L123" s="197">
        <v>0</v>
      </c>
      <c r="M123" s="197">
        <v>0</v>
      </c>
      <c r="N123" s="197">
        <v>0</v>
      </c>
      <c r="O123" s="196">
        <v>2.0195004913190233E-3</v>
      </c>
      <c r="P123" s="197">
        <v>0</v>
      </c>
      <c r="Q123" s="197">
        <v>0</v>
      </c>
      <c r="R123" s="197">
        <v>0</v>
      </c>
      <c r="S123" s="197">
        <v>0</v>
      </c>
      <c r="T123" s="197">
        <v>0</v>
      </c>
      <c r="U123" s="198">
        <v>0</v>
      </c>
    </row>
    <row r="124" spans="1:21" ht="22.8" x14ac:dyDescent="0.3">
      <c r="A124" s="194" t="s">
        <v>100</v>
      </c>
      <c r="B124" s="200">
        <v>0</v>
      </c>
      <c r="C124" s="196">
        <v>1.3722294224841737E-3</v>
      </c>
      <c r="D124" s="197">
        <v>0</v>
      </c>
      <c r="E124" s="196">
        <v>3.3430243236318798E-4</v>
      </c>
      <c r="F124" s="196">
        <v>5.3822439726644326E-3</v>
      </c>
      <c r="G124" s="197">
        <v>0</v>
      </c>
      <c r="H124" s="196">
        <v>1.2922410876015534E-3</v>
      </c>
      <c r="I124" s="196">
        <v>1.6199268527470132E-3</v>
      </c>
      <c r="J124" s="196">
        <v>6.4711366920926954E-3</v>
      </c>
      <c r="K124" s="196">
        <v>1.3536478700475939E-2</v>
      </c>
      <c r="L124" s="197">
        <v>0</v>
      </c>
      <c r="M124" s="197">
        <v>0</v>
      </c>
      <c r="N124" s="197">
        <v>0</v>
      </c>
      <c r="O124" s="197">
        <v>0</v>
      </c>
      <c r="P124" s="197">
        <v>0</v>
      </c>
      <c r="Q124" s="197">
        <v>0</v>
      </c>
      <c r="R124" s="197">
        <v>0</v>
      </c>
      <c r="S124" s="197">
        <v>0</v>
      </c>
      <c r="T124" s="197">
        <v>0</v>
      </c>
      <c r="U124" s="199">
        <v>2.1750943356338984E-2</v>
      </c>
    </row>
    <row r="125" spans="1:21" x14ac:dyDescent="0.3">
      <c r="A125" s="194" t="s">
        <v>85</v>
      </c>
      <c r="B125" s="195">
        <v>8.204931050177746E-3</v>
      </c>
      <c r="C125" s="196">
        <v>1.3711833090181487E-2</v>
      </c>
      <c r="D125" s="196">
        <v>3.3209749273532423E-2</v>
      </c>
      <c r="E125" s="196">
        <v>7.1828802619756549E-2</v>
      </c>
      <c r="F125" s="196">
        <v>0.23528940271250129</v>
      </c>
      <c r="G125" s="196">
        <v>1.6604999363323519E-2</v>
      </c>
      <c r="H125" s="196">
        <v>6.4672364524796133E-2</v>
      </c>
      <c r="I125" s="196">
        <v>0.30232746547391415</v>
      </c>
      <c r="J125" s="196">
        <v>0.32965354527881602</v>
      </c>
      <c r="K125" s="196">
        <v>0.20137414883375995</v>
      </c>
      <c r="L125" s="196">
        <v>1.0393052319974509E-3</v>
      </c>
      <c r="M125" s="196">
        <v>7.3965955865622898E-3</v>
      </c>
      <c r="N125" s="196">
        <v>2.0445812760133335E-2</v>
      </c>
      <c r="O125" s="196">
        <v>4.8126859980921928E-2</v>
      </c>
      <c r="P125" s="196">
        <v>7.4370479921043203E-2</v>
      </c>
      <c r="Q125" s="196">
        <v>3.7957677701898819E-2</v>
      </c>
      <c r="R125" s="196">
        <v>2.9071647192333794E-2</v>
      </c>
      <c r="S125" s="196">
        <v>3.345148278810444E-2</v>
      </c>
      <c r="T125" s="196">
        <v>7.0756209809231141E-2</v>
      </c>
      <c r="U125" s="199">
        <v>2.2742890570714391E-2</v>
      </c>
    </row>
    <row r="126" spans="1:21" x14ac:dyDescent="0.3">
      <c r="A126" s="194" t="s">
        <v>86</v>
      </c>
      <c r="B126" s="195">
        <v>4.8656593956352391E-2</v>
      </c>
      <c r="C126" s="196">
        <v>6.7378565494011319E-2</v>
      </c>
      <c r="D126" s="196">
        <v>8.245685406937818E-2</v>
      </c>
      <c r="E126" s="196">
        <v>0.11855303077253657</v>
      </c>
      <c r="F126" s="196">
        <v>0.15722420750446417</v>
      </c>
      <c r="G126" s="196">
        <v>6.9949945033327743E-2</v>
      </c>
      <c r="H126" s="196">
        <v>0.11450293280177339</v>
      </c>
      <c r="I126" s="196">
        <v>0.27649045384589999</v>
      </c>
      <c r="J126" s="196">
        <v>0.17419905837548408</v>
      </c>
      <c r="K126" s="196">
        <v>9.4405064817924961E-2</v>
      </c>
      <c r="L126" s="196">
        <v>2.3083902931730984E-2</v>
      </c>
      <c r="M126" s="196">
        <v>5.1709330742787621E-2</v>
      </c>
      <c r="N126" s="196">
        <v>7.1691306767748528E-2</v>
      </c>
      <c r="O126" s="196">
        <v>9.9089746101386877E-2</v>
      </c>
      <c r="P126" s="196">
        <v>8.9989255862418654E-2</v>
      </c>
      <c r="Q126" s="196">
        <v>0.1067040795045345</v>
      </c>
      <c r="R126" s="196">
        <v>0.15633550640629032</v>
      </c>
      <c r="S126" s="196">
        <v>0.12679056968803598</v>
      </c>
      <c r="T126" s="196">
        <v>0.11073470908433865</v>
      </c>
      <c r="U126" s="199">
        <v>0.2301256319847752</v>
      </c>
    </row>
    <row r="127" spans="1:21" x14ac:dyDescent="0.3">
      <c r="A127" s="194" t="s">
        <v>87</v>
      </c>
      <c r="B127" s="195">
        <v>0.21889608538712252</v>
      </c>
      <c r="C127" s="196">
        <v>0.15967655977779405</v>
      </c>
      <c r="D127" s="196">
        <v>0.12149068609093717</v>
      </c>
      <c r="E127" s="196">
        <v>0.10253149291899144</v>
      </c>
      <c r="F127" s="196">
        <v>3.7089098774002592E-2</v>
      </c>
      <c r="G127" s="196">
        <v>0.18260557963639729</v>
      </c>
      <c r="H127" s="196">
        <v>0.12493652947578747</v>
      </c>
      <c r="I127" s="196">
        <v>8.2452609908949884E-2</v>
      </c>
      <c r="J127" s="196">
        <v>3.2036482882040807E-2</v>
      </c>
      <c r="K127" s="196">
        <v>2.156266190846769E-2</v>
      </c>
      <c r="L127" s="196">
        <v>0.24192806331531883</v>
      </c>
      <c r="M127" s="196">
        <v>0.21249408660640901</v>
      </c>
      <c r="N127" s="196">
        <v>0.12837755860887345</v>
      </c>
      <c r="O127" s="196">
        <v>0.10681303386339133</v>
      </c>
      <c r="P127" s="196">
        <v>6.1583997864337894E-2</v>
      </c>
      <c r="Q127" s="196">
        <v>0.11747352833599305</v>
      </c>
      <c r="R127" s="196">
        <v>9.1410538411069345E-2</v>
      </c>
      <c r="S127" s="196">
        <v>6.7551566420532949E-2</v>
      </c>
      <c r="T127" s="196">
        <v>7.0353556217091134E-2</v>
      </c>
      <c r="U127" s="199">
        <v>4.2749068816749079E-2</v>
      </c>
    </row>
    <row r="128" spans="1:21" x14ac:dyDescent="0.3">
      <c r="A128" s="194" t="s">
        <v>88</v>
      </c>
      <c r="B128" s="195">
        <v>2.0808142151479921E-3</v>
      </c>
      <c r="C128" s="196">
        <v>3.5360824898028175E-3</v>
      </c>
      <c r="D128" s="196">
        <v>4.1055106904641292E-3</v>
      </c>
      <c r="E128" s="196">
        <v>9.2736792311690335E-4</v>
      </c>
      <c r="F128" s="196">
        <v>3.5308881870184813E-3</v>
      </c>
      <c r="G128" s="196">
        <v>1.7376901698759114E-3</v>
      </c>
      <c r="H128" s="196">
        <v>5.9701985205160985E-3</v>
      </c>
      <c r="I128" s="197">
        <v>0</v>
      </c>
      <c r="J128" s="197">
        <v>0</v>
      </c>
      <c r="K128" s="196">
        <v>8.5566688008965484E-4</v>
      </c>
      <c r="L128" s="196">
        <v>3.3076405311613694E-3</v>
      </c>
      <c r="M128" s="196">
        <v>3.6689930029033774E-3</v>
      </c>
      <c r="N128" s="196">
        <v>4.2997789249514737E-3</v>
      </c>
      <c r="O128" s="196">
        <v>1.3025860329815048E-3</v>
      </c>
      <c r="P128" s="196">
        <v>5.2060304932767445E-3</v>
      </c>
      <c r="Q128" s="197">
        <v>0</v>
      </c>
      <c r="R128" s="197">
        <v>0</v>
      </c>
      <c r="S128" s="197">
        <v>0</v>
      </c>
      <c r="T128" s="197">
        <v>0</v>
      </c>
      <c r="U128" s="198">
        <v>0</v>
      </c>
    </row>
    <row r="129" spans="1:21" x14ac:dyDescent="0.3">
      <c r="A129" s="194" t="s">
        <v>101</v>
      </c>
      <c r="B129" s="195">
        <v>1.615888720411969E-3</v>
      </c>
      <c r="C129" s="196">
        <v>1.0346222621015751E-3</v>
      </c>
      <c r="D129" s="196">
        <v>6.9673853572042573E-4</v>
      </c>
      <c r="E129" s="196">
        <v>2.6658524247374606E-4</v>
      </c>
      <c r="F129" s="196">
        <v>9.4581700774314234E-4</v>
      </c>
      <c r="G129" s="196">
        <v>2.9527180371497143E-3</v>
      </c>
      <c r="H129" s="197">
        <v>0</v>
      </c>
      <c r="I129" s="197">
        <v>0</v>
      </c>
      <c r="J129" s="196">
        <v>3.53515181779345E-3</v>
      </c>
      <c r="K129" s="197">
        <v>0</v>
      </c>
      <c r="L129" s="196">
        <v>1.9032532492033094E-3</v>
      </c>
      <c r="M129" s="196">
        <v>9.6308857762502492E-4</v>
      </c>
      <c r="N129" s="196">
        <v>1.2400275415814545E-3</v>
      </c>
      <c r="O129" s="197">
        <v>0</v>
      </c>
      <c r="P129" s="196">
        <v>3.7619551229458773E-4</v>
      </c>
      <c r="Q129" s="197">
        <v>0</v>
      </c>
      <c r="R129" s="197">
        <v>0</v>
      </c>
      <c r="S129" s="197">
        <v>0</v>
      </c>
      <c r="T129" s="197">
        <v>0</v>
      </c>
      <c r="U129" s="198">
        <v>0</v>
      </c>
    </row>
    <row r="130" spans="1:21" x14ac:dyDescent="0.3">
      <c r="A130" s="194" t="s">
        <v>89</v>
      </c>
      <c r="B130" s="195">
        <v>1.3179771428688028E-3</v>
      </c>
      <c r="C130" s="196">
        <v>1.3102000207777143E-3</v>
      </c>
      <c r="D130" s="196">
        <v>4.4894366129058017E-4</v>
      </c>
      <c r="E130" s="196">
        <v>3.1973256077180479E-4</v>
      </c>
      <c r="F130" s="197">
        <v>0</v>
      </c>
      <c r="G130" s="197">
        <v>0</v>
      </c>
      <c r="H130" s="197">
        <v>0</v>
      </c>
      <c r="I130" s="197">
        <v>0</v>
      </c>
      <c r="J130" s="197">
        <v>0</v>
      </c>
      <c r="K130" s="197">
        <v>0</v>
      </c>
      <c r="L130" s="196">
        <v>8.1137909185900552E-4</v>
      </c>
      <c r="M130" s="196">
        <v>1.9117525747900884E-3</v>
      </c>
      <c r="N130" s="196">
        <v>5.7805900550692306E-4</v>
      </c>
      <c r="O130" s="196">
        <v>7.2672167229563867E-5</v>
      </c>
      <c r="P130" s="196">
        <v>3.7687287177457646E-4</v>
      </c>
      <c r="Q130" s="196">
        <v>1.2935154236231945E-2</v>
      </c>
      <c r="R130" s="197">
        <v>0</v>
      </c>
      <c r="S130" s="197">
        <v>0</v>
      </c>
      <c r="T130" s="197">
        <v>0</v>
      </c>
      <c r="U130" s="198">
        <v>0</v>
      </c>
    </row>
    <row r="131" spans="1:21" x14ac:dyDescent="0.3">
      <c r="A131" s="194" t="s">
        <v>102</v>
      </c>
      <c r="B131" s="195">
        <v>2.4240793451114635E-4</v>
      </c>
      <c r="C131" s="196">
        <v>3.9313594183136378E-3</v>
      </c>
      <c r="D131" s="196">
        <v>2.7586394385804109E-3</v>
      </c>
      <c r="E131" s="196">
        <v>8.185896141096138E-3</v>
      </c>
      <c r="F131" s="196">
        <v>2.0051626723444228E-2</v>
      </c>
      <c r="G131" s="196">
        <v>6.8963996950392051E-3</v>
      </c>
      <c r="H131" s="196">
        <v>1.0813807623050078E-2</v>
      </c>
      <c r="I131" s="196">
        <v>1.4516476896766302E-2</v>
      </c>
      <c r="J131" s="196">
        <v>2.2927298975070835E-2</v>
      </c>
      <c r="K131" s="196">
        <v>1.8220755321161141E-2</v>
      </c>
      <c r="L131" s="197">
        <v>0</v>
      </c>
      <c r="M131" s="197">
        <v>0</v>
      </c>
      <c r="N131" s="196">
        <v>6.9051247242291483E-3</v>
      </c>
      <c r="O131" s="196">
        <v>3.6733120399372455E-3</v>
      </c>
      <c r="P131" s="196">
        <v>1.3365599554867411E-2</v>
      </c>
      <c r="Q131" s="197">
        <v>0</v>
      </c>
      <c r="R131" s="197">
        <v>0</v>
      </c>
      <c r="S131" s="197">
        <v>0</v>
      </c>
      <c r="T131" s="197">
        <v>0</v>
      </c>
      <c r="U131" s="198">
        <v>0</v>
      </c>
    </row>
    <row r="132" spans="1:21" x14ac:dyDescent="0.3">
      <c r="A132" s="194" t="s">
        <v>103</v>
      </c>
      <c r="B132" s="195">
        <v>1.6069946738000911E-4</v>
      </c>
      <c r="C132" s="196">
        <v>3.4810404173868264E-3</v>
      </c>
      <c r="D132" s="196">
        <v>1.6521046702819499E-3</v>
      </c>
      <c r="E132" s="196">
        <v>3.1011304840117401E-4</v>
      </c>
      <c r="F132" s="196">
        <v>2.4611843791652474E-2</v>
      </c>
      <c r="G132" s="196">
        <v>7.6505564842321817E-4</v>
      </c>
      <c r="H132" s="197">
        <v>0</v>
      </c>
      <c r="I132" s="196">
        <v>9.1500063066909075E-3</v>
      </c>
      <c r="J132" s="196">
        <v>1.3790788853403565E-2</v>
      </c>
      <c r="K132" s="196">
        <v>7.0135410533096562E-2</v>
      </c>
      <c r="L132" s="196">
        <v>2.5544619398150305E-4</v>
      </c>
      <c r="M132" s="196">
        <v>4.8473522013703692E-3</v>
      </c>
      <c r="N132" s="196">
        <v>1.1210453924287477E-3</v>
      </c>
      <c r="O132" s="196">
        <v>1.07812340181388E-3</v>
      </c>
      <c r="P132" s="196">
        <v>3.2316190481990505E-3</v>
      </c>
      <c r="Q132" s="197">
        <v>0</v>
      </c>
      <c r="R132" s="197">
        <v>0</v>
      </c>
      <c r="S132" s="197">
        <v>0</v>
      </c>
      <c r="T132" s="197">
        <v>0</v>
      </c>
      <c r="U132" s="198">
        <v>0</v>
      </c>
    </row>
    <row r="133" spans="1:21" x14ac:dyDescent="0.3">
      <c r="A133" s="194" t="s">
        <v>104</v>
      </c>
      <c r="B133" s="200">
        <v>0</v>
      </c>
      <c r="C133" s="197">
        <v>0</v>
      </c>
      <c r="D133" s="197">
        <v>0</v>
      </c>
      <c r="E133" s="197">
        <v>0</v>
      </c>
      <c r="F133" s="196">
        <v>3.9980985055204227E-3</v>
      </c>
      <c r="G133" s="197">
        <v>0</v>
      </c>
      <c r="H133" s="197">
        <v>0</v>
      </c>
      <c r="I133" s="196">
        <v>8.6656252839036468E-3</v>
      </c>
      <c r="J133" s="196">
        <v>3.4874943560628036E-3</v>
      </c>
      <c r="K133" s="196">
        <v>2.3726014879039575E-3</v>
      </c>
      <c r="L133" s="197">
        <v>0</v>
      </c>
      <c r="M133" s="197">
        <v>0</v>
      </c>
      <c r="N133" s="197">
        <v>0</v>
      </c>
      <c r="O133" s="197">
        <v>0</v>
      </c>
      <c r="P133" s="197">
        <v>0</v>
      </c>
      <c r="Q133" s="197">
        <v>0</v>
      </c>
      <c r="R133" s="197">
        <v>0</v>
      </c>
      <c r="S133" s="197">
        <v>0</v>
      </c>
      <c r="T133" s="197">
        <v>0</v>
      </c>
      <c r="U133" s="198">
        <v>0</v>
      </c>
    </row>
    <row r="134" spans="1:21" x14ac:dyDescent="0.3">
      <c r="A134" s="194" t="s">
        <v>105</v>
      </c>
      <c r="B134" s="200">
        <v>0</v>
      </c>
      <c r="C134" s="197">
        <v>0</v>
      </c>
      <c r="D134" s="196">
        <v>1.0293560898305156E-3</v>
      </c>
      <c r="E134" s="196">
        <v>6.9543896976654196E-4</v>
      </c>
      <c r="F134" s="196">
        <v>1.3879406045254606E-2</v>
      </c>
      <c r="G134" s="197">
        <v>0</v>
      </c>
      <c r="H134" s="197">
        <v>0</v>
      </c>
      <c r="I134" s="196">
        <v>2.4939811891016631E-2</v>
      </c>
      <c r="J134" s="196">
        <v>1.4262478029095199E-2</v>
      </c>
      <c r="K134" s="196">
        <v>8.2494671286783595E-3</v>
      </c>
      <c r="L134" s="197">
        <v>0</v>
      </c>
      <c r="M134" s="197">
        <v>0</v>
      </c>
      <c r="N134" s="196">
        <v>6.6269847299925508E-4</v>
      </c>
      <c r="O134" s="196">
        <v>7.1006729036959544E-4</v>
      </c>
      <c r="P134" s="196">
        <v>2.4014177959531292E-3</v>
      </c>
      <c r="Q134" s="197">
        <v>0</v>
      </c>
      <c r="R134" s="197">
        <v>0</v>
      </c>
      <c r="S134" s="197">
        <v>0</v>
      </c>
      <c r="T134" s="197">
        <v>0</v>
      </c>
      <c r="U134" s="198">
        <v>0</v>
      </c>
    </row>
    <row r="135" spans="1:21" x14ac:dyDescent="0.3">
      <c r="A135" s="194" t="s">
        <v>106</v>
      </c>
      <c r="B135" s="195">
        <v>2.186399783958912E-2</v>
      </c>
      <c r="C135" s="196">
        <v>8.9673257603599191E-2</v>
      </c>
      <c r="D135" s="196">
        <v>0.11771675919921319</v>
      </c>
      <c r="E135" s="196">
        <v>0.24590484726127423</v>
      </c>
      <c r="F135" s="196">
        <v>0.70824609146841733</v>
      </c>
      <c r="G135" s="196">
        <v>5.2830541146043547E-2</v>
      </c>
      <c r="H135" s="196">
        <v>0.254628322118154</v>
      </c>
      <c r="I135" s="196">
        <v>0.71690862279740253</v>
      </c>
      <c r="J135" s="196">
        <v>0.84028426411055657</v>
      </c>
      <c r="K135" s="196">
        <v>0.88420266176606022</v>
      </c>
      <c r="L135" s="196">
        <v>7.485210549930856E-3</v>
      </c>
      <c r="M135" s="196">
        <v>3.4312898565156832E-2</v>
      </c>
      <c r="N135" s="196">
        <v>8.4454598206426257E-2</v>
      </c>
      <c r="O135" s="196">
        <v>0.13605446536010435</v>
      </c>
      <c r="P135" s="196">
        <v>0.29042237886705224</v>
      </c>
      <c r="Q135" s="196">
        <v>1.5297870715486012E-2</v>
      </c>
      <c r="R135" s="196">
        <v>2.5835315783997434E-2</v>
      </c>
      <c r="S135" s="196">
        <v>0.13842001201006154</v>
      </c>
      <c r="T135" s="196">
        <v>0.49025564796318244</v>
      </c>
      <c r="U135" s="199">
        <v>0.56878331968668949</v>
      </c>
    </row>
    <row r="136" spans="1:21" x14ac:dyDescent="0.3">
      <c r="A136" s="194" t="s">
        <v>107</v>
      </c>
      <c r="B136" s="195">
        <v>0.96848726659817896</v>
      </c>
      <c r="C136" s="196">
        <v>0.89525692891388453</v>
      </c>
      <c r="D136" s="196">
        <v>0.86016426342630459</v>
      </c>
      <c r="E136" s="196">
        <v>0.72130025026824374</v>
      </c>
      <c r="F136" s="196">
        <v>0.2045165864168591</v>
      </c>
      <c r="G136" s="196">
        <v>0.93268230428516341</v>
      </c>
      <c r="H136" s="196">
        <v>0.6920827321924945</v>
      </c>
      <c r="I136" s="196">
        <v>0.17576406128617633</v>
      </c>
      <c r="J136" s="196">
        <v>7.1906283273847224E-2</v>
      </c>
      <c r="K136" s="196">
        <v>8.6255922684795924E-3</v>
      </c>
      <c r="L136" s="196">
        <v>0.98365502264315385</v>
      </c>
      <c r="M136" s="196">
        <v>0.95329516291131933</v>
      </c>
      <c r="N136" s="196">
        <v>0.89644340453213966</v>
      </c>
      <c r="O136" s="196">
        <v>0.84786325147937525</v>
      </c>
      <c r="P136" s="196">
        <v>0.67184385093796417</v>
      </c>
      <c r="Q136" s="196">
        <v>0.98470212928451439</v>
      </c>
      <c r="R136" s="196">
        <v>0.94315118633823281</v>
      </c>
      <c r="S136" s="196">
        <v>0.84439073260315189</v>
      </c>
      <c r="T136" s="196">
        <v>0.50974435203681756</v>
      </c>
      <c r="U136" s="199">
        <v>0.40133186092122214</v>
      </c>
    </row>
    <row r="137" spans="1:21" x14ac:dyDescent="0.3">
      <c r="A137" s="194" t="s">
        <v>108</v>
      </c>
      <c r="B137" s="195">
        <v>1.0083960513137227E-3</v>
      </c>
      <c r="C137" s="196">
        <v>1.88538160316147E-3</v>
      </c>
      <c r="D137" s="196">
        <v>3.8984028670175134E-4</v>
      </c>
      <c r="E137" s="197">
        <v>0</v>
      </c>
      <c r="F137" s="197">
        <v>0</v>
      </c>
      <c r="G137" s="196">
        <v>1.8374978629885099E-3</v>
      </c>
      <c r="H137" s="197">
        <v>0</v>
      </c>
      <c r="I137" s="197">
        <v>0</v>
      </c>
      <c r="J137" s="197">
        <v>0</v>
      </c>
      <c r="K137" s="197">
        <v>0</v>
      </c>
      <c r="L137" s="197">
        <v>0</v>
      </c>
      <c r="M137" s="197">
        <v>0</v>
      </c>
      <c r="N137" s="196">
        <v>5.0195761265351747E-4</v>
      </c>
      <c r="O137" s="197">
        <v>0</v>
      </c>
      <c r="P137" s="197">
        <v>0</v>
      </c>
      <c r="Q137" s="197">
        <v>0</v>
      </c>
      <c r="R137" s="196">
        <v>6.2380012388860368E-3</v>
      </c>
      <c r="S137" s="196">
        <v>5.4204817517862621E-3</v>
      </c>
      <c r="T137" s="197">
        <v>0</v>
      </c>
      <c r="U137" s="199">
        <v>2.9884819392088011E-2</v>
      </c>
    </row>
    <row r="138" spans="1:21" x14ac:dyDescent="0.3">
      <c r="A138" s="194" t="s">
        <v>109</v>
      </c>
      <c r="B138" s="195">
        <v>1.4086966084755385E-3</v>
      </c>
      <c r="C138" s="196">
        <v>1.8208185759950121E-4</v>
      </c>
      <c r="D138" s="196">
        <v>1.5332567788509945E-3</v>
      </c>
      <c r="E138" s="196">
        <v>3.6516967413791263E-4</v>
      </c>
      <c r="F138" s="197">
        <v>0</v>
      </c>
      <c r="G138" s="197">
        <v>0</v>
      </c>
      <c r="H138" s="196">
        <v>6.7191546578386084E-4</v>
      </c>
      <c r="I138" s="196">
        <v>5.9689355055771848E-4</v>
      </c>
      <c r="J138" s="197">
        <v>0</v>
      </c>
      <c r="K138" s="197">
        <v>0</v>
      </c>
      <c r="L138" s="197">
        <v>0</v>
      </c>
      <c r="M138" s="196">
        <v>2.6568115903538532E-4</v>
      </c>
      <c r="N138" s="196">
        <v>3.5542986374769765E-4</v>
      </c>
      <c r="O138" s="196">
        <v>1.734497541238233E-3</v>
      </c>
      <c r="P138" s="197">
        <v>0</v>
      </c>
      <c r="Q138" s="197">
        <v>0</v>
      </c>
      <c r="R138" s="196">
        <v>2.4775496638883638E-2</v>
      </c>
      <c r="S138" s="197">
        <v>0</v>
      </c>
      <c r="T138" s="197">
        <v>0</v>
      </c>
      <c r="U138" s="198">
        <v>0</v>
      </c>
    </row>
    <row r="139" spans="1:21" x14ac:dyDescent="0.3">
      <c r="A139" s="194" t="s">
        <v>110</v>
      </c>
      <c r="B139" s="195">
        <v>6.8285355005514147E-3</v>
      </c>
      <c r="C139" s="196">
        <v>5.589950186054302E-3</v>
      </c>
      <c r="D139" s="196">
        <v>1.4755780110236266E-2</v>
      </c>
      <c r="E139" s="196">
        <v>2.3238284637079366E-2</v>
      </c>
      <c r="F139" s="196">
        <v>2.3897482525521249E-2</v>
      </c>
      <c r="G139" s="196">
        <v>4.9882013623428192E-3</v>
      </c>
      <c r="H139" s="196">
        <v>4.180322260051772E-2</v>
      </c>
      <c r="I139" s="196">
        <v>4.9458501987485783E-2</v>
      </c>
      <c r="J139" s="196">
        <v>3.035550047075115E-2</v>
      </c>
      <c r="K139" s="196">
        <v>8.1935114946197676E-3</v>
      </c>
      <c r="L139" s="196">
        <v>8.6043206129348335E-3</v>
      </c>
      <c r="M139" s="196">
        <v>7.2789051631182138E-3</v>
      </c>
      <c r="N139" s="196">
        <v>9.5557411953754359E-3</v>
      </c>
      <c r="O139" s="196">
        <v>8.8862828871612669E-3</v>
      </c>
      <c r="P139" s="196">
        <v>1.8735133795963959E-2</v>
      </c>
      <c r="Q139" s="197">
        <v>0</v>
      </c>
      <c r="R139" s="197">
        <v>0</v>
      </c>
      <c r="S139" s="196">
        <v>1.1768773635000132E-2</v>
      </c>
      <c r="T139" s="197">
        <v>0</v>
      </c>
      <c r="U139" s="198">
        <v>0</v>
      </c>
    </row>
    <row r="140" spans="1:21" x14ac:dyDescent="0.3">
      <c r="A140" s="194" t="s">
        <v>111</v>
      </c>
      <c r="B140" s="195">
        <v>4.4953486242304268E-2</v>
      </c>
      <c r="C140" s="196">
        <v>0.18023949118700816</v>
      </c>
      <c r="D140" s="196">
        <v>0.36669910773063086</v>
      </c>
      <c r="E140" s="196">
        <v>0.56536188584778069</v>
      </c>
      <c r="F140" s="196">
        <v>0.93796759457907086</v>
      </c>
      <c r="G140" s="196">
        <v>0.20394717341795948</v>
      </c>
      <c r="H140" s="196">
        <v>0.47845872570157549</v>
      </c>
      <c r="I140" s="196">
        <v>0.80526769199693771</v>
      </c>
      <c r="J140" s="196">
        <v>0.98168251417338392</v>
      </c>
      <c r="K140" s="196">
        <v>0.98920772162437498</v>
      </c>
      <c r="L140" s="196">
        <v>2.2719277332575529E-2</v>
      </c>
      <c r="M140" s="196">
        <v>0.12712214386167417</v>
      </c>
      <c r="N140" s="196">
        <v>0.24769601019936255</v>
      </c>
      <c r="O140" s="196">
        <v>0.45395860266135019</v>
      </c>
      <c r="P140" s="196">
        <v>0.76691672520802956</v>
      </c>
      <c r="Q140" s="196">
        <v>2.6949616331003467E-2</v>
      </c>
      <c r="R140" s="196">
        <v>5.6663500832674428E-2</v>
      </c>
      <c r="S140" s="196">
        <v>0.12124662661709314</v>
      </c>
      <c r="T140" s="196">
        <v>0.25648681328539291</v>
      </c>
      <c r="U140" s="199">
        <v>0.57045665333155038</v>
      </c>
    </row>
    <row r="141" spans="1:21" x14ac:dyDescent="0.3">
      <c r="A141" s="194" t="s">
        <v>112</v>
      </c>
      <c r="B141" s="195">
        <v>0.17861720649883167</v>
      </c>
      <c r="C141" s="196">
        <v>0.52493790601645152</v>
      </c>
      <c r="D141" s="196">
        <v>0.66468610421180507</v>
      </c>
      <c r="E141" s="196">
        <v>0.78929167835732228</v>
      </c>
      <c r="F141" s="196">
        <v>0.75115050198120137</v>
      </c>
      <c r="G141" s="196">
        <v>0.40189435504590654</v>
      </c>
      <c r="H141" s="196">
        <v>0.62932752797670577</v>
      </c>
      <c r="I141" s="196">
        <v>0.63145662471027864</v>
      </c>
      <c r="J141" s="196">
        <v>0.68578720279494443</v>
      </c>
      <c r="K141" s="196">
        <v>0.8360767949739315</v>
      </c>
      <c r="L141" s="196">
        <v>0.16580849368419256</v>
      </c>
      <c r="M141" s="196">
        <v>0.49512746616888648</v>
      </c>
      <c r="N141" s="196">
        <v>0.67404418885349815</v>
      </c>
      <c r="O141" s="196">
        <v>0.74569488393845329</v>
      </c>
      <c r="P141" s="196">
        <v>0.84812261364224417</v>
      </c>
      <c r="Q141" s="196">
        <v>8.9832054436678223E-3</v>
      </c>
      <c r="R141" s="196">
        <v>1.3111750149442597E-2</v>
      </c>
      <c r="S141" s="196">
        <v>0.12811354014248078</v>
      </c>
      <c r="T141" s="196">
        <v>0.17967388523319494</v>
      </c>
      <c r="U141" s="199">
        <v>0.41955878018914444</v>
      </c>
    </row>
    <row r="142" spans="1:21" x14ac:dyDescent="0.3">
      <c r="A142" s="194" t="s">
        <v>113</v>
      </c>
      <c r="B142" s="200">
        <v>0</v>
      </c>
      <c r="C142" s="196">
        <v>1.4928572747533381E-3</v>
      </c>
      <c r="D142" s="196">
        <v>1.1419282115938421E-2</v>
      </c>
      <c r="E142" s="196">
        <v>0.13265277739932374</v>
      </c>
      <c r="F142" s="196">
        <v>0.78159105027714848</v>
      </c>
      <c r="G142" s="196">
        <v>2.663783820722201E-3</v>
      </c>
      <c r="H142" s="196">
        <v>0.11481225057517198</v>
      </c>
      <c r="I142" s="196">
        <v>0.44281750012709703</v>
      </c>
      <c r="J142" s="196">
        <v>0.89114391210476807</v>
      </c>
      <c r="K142" s="196">
        <v>0.97815703579758972</v>
      </c>
      <c r="L142" s="197">
        <v>0</v>
      </c>
      <c r="M142" s="196">
        <v>6.1675376023118133E-4</v>
      </c>
      <c r="N142" s="196">
        <v>6.629991162764629E-3</v>
      </c>
      <c r="O142" s="196">
        <v>2.7500683136948225E-2</v>
      </c>
      <c r="P142" s="196">
        <v>0.40806456562155008</v>
      </c>
      <c r="Q142" s="197">
        <v>0</v>
      </c>
      <c r="R142" s="197">
        <v>0</v>
      </c>
      <c r="S142" s="197">
        <v>0</v>
      </c>
      <c r="T142" s="197">
        <v>0</v>
      </c>
      <c r="U142" s="199">
        <v>7.6644396777262147E-2</v>
      </c>
    </row>
    <row r="143" spans="1:21" x14ac:dyDescent="0.3">
      <c r="A143" s="194" t="s">
        <v>114</v>
      </c>
      <c r="B143" s="195">
        <v>9.1484929817219518E-4</v>
      </c>
      <c r="C143" s="196">
        <v>1.5776767628995127E-3</v>
      </c>
      <c r="D143" s="196">
        <v>5.1473228089389802E-3</v>
      </c>
      <c r="E143" s="196">
        <v>1.4013803257289069E-2</v>
      </c>
      <c r="F143" s="196">
        <v>4.1844561661308725E-2</v>
      </c>
      <c r="G143" s="197">
        <v>0</v>
      </c>
      <c r="H143" s="196">
        <v>5.6207445050876588E-3</v>
      </c>
      <c r="I143" s="196">
        <v>3.2395809264425153E-3</v>
      </c>
      <c r="J143" s="196">
        <v>3.9777513932804071E-2</v>
      </c>
      <c r="K143" s="196">
        <v>8.6613099667771101E-2</v>
      </c>
      <c r="L143" s="196">
        <v>7.531899270451425E-4</v>
      </c>
      <c r="M143" s="196">
        <v>3.0094321878667181E-3</v>
      </c>
      <c r="N143" s="196">
        <v>2.2788760412437818E-3</v>
      </c>
      <c r="O143" s="196">
        <v>1.5125788135248194E-2</v>
      </c>
      <c r="P143" s="196">
        <v>2.0988306631439437E-2</v>
      </c>
      <c r="Q143" s="197">
        <v>0</v>
      </c>
      <c r="R143" s="197">
        <v>0</v>
      </c>
      <c r="S143" s="197">
        <v>0</v>
      </c>
      <c r="T143" s="197">
        <v>0</v>
      </c>
      <c r="U143" s="199">
        <v>1.4145020653203359E-2</v>
      </c>
    </row>
    <row r="144" spans="1:21" x14ac:dyDescent="0.3">
      <c r="A144" s="194" t="s">
        <v>115</v>
      </c>
      <c r="B144" s="200">
        <v>0</v>
      </c>
      <c r="C144" s="196">
        <v>1.282000894834917E-3</v>
      </c>
      <c r="D144" s="196">
        <v>3.6742698539418113E-3</v>
      </c>
      <c r="E144" s="196">
        <v>7.3568364763433782E-3</v>
      </c>
      <c r="F144" s="196">
        <v>0.15799149253741596</v>
      </c>
      <c r="G144" s="196">
        <v>3.7683541518229611E-3</v>
      </c>
      <c r="H144" s="196">
        <v>5.0250964103295296E-3</v>
      </c>
      <c r="I144" s="196">
        <v>3.3311247911528043E-2</v>
      </c>
      <c r="J144" s="196">
        <v>8.4070973471653071E-2</v>
      </c>
      <c r="K144" s="196">
        <v>0.42938973464800728</v>
      </c>
      <c r="L144" s="197">
        <v>0</v>
      </c>
      <c r="M144" s="196">
        <v>1.8706063751464832E-3</v>
      </c>
      <c r="N144" s="196">
        <v>3.785561450497901E-4</v>
      </c>
      <c r="O144" s="196">
        <v>2.6926149494884903E-3</v>
      </c>
      <c r="P144" s="196">
        <v>4.4772420286962614E-2</v>
      </c>
      <c r="Q144" s="197">
        <v>0</v>
      </c>
      <c r="R144" s="197">
        <v>0</v>
      </c>
      <c r="S144" s="197">
        <v>0</v>
      </c>
      <c r="T144" s="197">
        <v>0</v>
      </c>
      <c r="U144" s="199">
        <v>3.1905543728685579E-2</v>
      </c>
    </row>
    <row r="145" spans="1:21" x14ac:dyDescent="0.3">
      <c r="A145" s="194" t="s">
        <v>116</v>
      </c>
      <c r="B145" s="200">
        <v>0</v>
      </c>
      <c r="C145" s="197">
        <v>0</v>
      </c>
      <c r="D145" s="197">
        <v>0</v>
      </c>
      <c r="E145" s="196">
        <v>7.0773943916540485E-3</v>
      </c>
      <c r="F145" s="196">
        <v>0.24205328814179972</v>
      </c>
      <c r="G145" s="197">
        <v>0</v>
      </c>
      <c r="H145" s="196">
        <v>1.2922410876015534E-3</v>
      </c>
      <c r="I145" s="196">
        <v>3.7369668376933757E-2</v>
      </c>
      <c r="J145" s="196">
        <v>0.20383582167423331</v>
      </c>
      <c r="K145" s="196">
        <v>0.61352668845715108</v>
      </c>
      <c r="L145" s="197">
        <v>0</v>
      </c>
      <c r="M145" s="197">
        <v>0</v>
      </c>
      <c r="N145" s="197">
        <v>0</v>
      </c>
      <c r="O145" s="196">
        <v>6.9533997650754833E-4</v>
      </c>
      <c r="P145" s="196">
        <v>5.7286059636956849E-2</v>
      </c>
      <c r="Q145" s="197">
        <v>0</v>
      </c>
      <c r="R145" s="197">
        <v>0</v>
      </c>
      <c r="S145" s="197">
        <v>0</v>
      </c>
      <c r="T145" s="197">
        <v>0</v>
      </c>
      <c r="U145" s="199">
        <v>2.139533510531633E-2</v>
      </c>
    </row>
    <row r="146" spans="1:21" x14ac:dyDescent="0.3">
      <c r="A146" s="194" t="s">
        <v>117</v>
      </c>
      <c r="B146" s="195">
        <v>5.6097530300965774E-4</v>
      </c>
      <c r="C146" s="196">
        <v>7.5930774334791867E-3</v>
      </c>
      <c r="D146" s="196">
        <v>1.8984600891209236E-2</v>
      </c>
      <c r="E146" s="196">
        <v>5.8799966089693172E-2</v>
      </c>
      <c r="F146" s="196">
        <v>0.45588072024081933</v>
      </c>
      <c r="G146" s="196">
        <v>9.3406820503590896E-3</v>
      </c>
      <c r="H146" s="196">
        <v>3.3464915279129093E-2</v>
      </c>
      <c r="I146" s="196">
        <v>0.13942450669213557</v>
      </c>
      <c r="J146" s="196">
        <v>0.4472905820434494</v>
      </c>
      <c r="K146" s="196">
        <v>0.76693001207109945</v>
      </c>
      <c r="L146" s="196">
        <v>1.4359912102235683E-4</v>
      </c>
      <c r="M146" s="196">
        <v>7.1779277619801532E-3</v>
      </c>
      <c r="N146" s="196">
        <v>7.7103237358647526E-3</v>
      </c>
      <c r="O146" s="196">
        <v>2.5442381737794704E-2</v>
      </c>
      <c r="P146" s="196">
        <v>0.2417574737108511</v>
      </c>
      <c r="Q146" s="197">
        <v>0</v>
      </c>
      <c r="R146" s="197">
        <v>0</v>
      </c>
      <c r="S146" s="197">
        <v>0</v>
      </c>
      <c r="T146" s="197">
        <v>0</v>
      </c>
      <c r="U146" s="199">
        <v>3.8690787401146252E-2</v>
      </c>
    </row>
    <row r="147" spans="1:21" x14ac:dyDescent="0.3">
      <c r="A147" s="194" t="s">
        <v>118</v>
      </c>
      <c r="B147" s="195">
        <v>0.3544848176318568</v>
      </c>
      <c r="C147" s="196">
        <v>0.58564975402147301</v>
      </c>
      <c r="D147" s="196">
        <v>0.69973361885837115</v>
      </c>
      <c r="E147" s="196">
        <v>0.77198149890025147</v>
      </c>
      <c r="F147" s="196">
        <v>0.83192229804870854</v>
      </c>
      <c r="G147" s="196">
        <v>0.57101885071521863</v>
      </c>
      <c r="H147" s="196">
        <v>0.69740344825738876</v>
      </c>
      <c r="I147" s="196">
        <v>0.57960013385562426</v>
      </c>
      <c r="J147" s="196">
        <v>0.81712338075412061</v>
      </c>
      <c r="K147" s="196">
        <v>0.97397457737996018</v>
      </c>
      <c r="L147" s="196">
        <v>0.35696331592163683</v>
      </c>
      <c r="M147" s="196">
        <v>0.56482081646375437</v>
      </c>
      <c r="N147" s="196">
        <v>0.66395571603434433</v>
      </c>
      <c r="O147" s="196">
        <v>0.75770694674565131</v>
      </c>
      <c r="P147" s="196">
        <v>0.87908800550431243</v>
      </c>
      <c r="Q147" s="196">
        <v>3.244169506711031E-2</v>
      </c>
      <c r="R147" s="196">
        <v>0.21110339487617846</v>
      </c>
      <c r="S147" s="196">
        <v>0.31392455796852908</v>
      </c>
      <c r="T147" s="196">
        <v>0.31858703613058204</v>
      </c>
      <c r="U147" s="199">
        <v>0.61216036079856762</v>
      </c>
    </row>
    <row r="148" spans="1:21" x14ac:dyDescent="0.3">
      <c r="A148" s="194" t="s">
        <v>119</v>
      </c>
      <c r="B148" s="195">
        <v>0.61640905541774338</v>
      </c>
      <c r="C148" s="196">
        <v>0.8239026467419609</v>
      </c>
      <c r="D148" s="196">
        <v>0.84189359614112225</v>
      </c>
      <c r="E148" s="196">
        <v>0.8825667695474485</v>
      </c>
      <c r="F148" s="196">
        <v>0.8796953640799362</v>
      </c>
      <c r="G148" s="196">
        <v>0.78667912347837532</v>
      </c>
      <c r="H148" s="196">
        <v>0.74669015768810898</v>
      </c>
      <c r="I148" s="196">
        <v>0.69847233840462009</v>
      </c>
      <c r="J148" s="196">
        <v>0.86515547223960487</v>
      </c>
      <c r="K148" s="196">
        <v>0.95503316411715522</v>
      </c>
      <c r="L148" s="196">
        <v>0.61604700793379763</v>
      </c>
      <c r="M148" s="196">
        <v>0.80532698078754827</v>
      </c>
      <c r="N148" s="196">
        <v>0.82849643843723497</v>
      </c>
      <c r="O148" s="196">
        <v>0.89899019011939629</v>
      </c>
      <c r="P148" s="196">
        <v>0.96233041649587081</v>
      </c>
      <c r="Q148" s="196">
        <v>0.20376016779059541</v>
      </c>
      <c r="R148" s="196">
        <v>0.60705084753925687</v>
      </c>
      <c r="S148" s="196">
        <v>0.64197502518804395</v>
      </c>
      <c r="T148" s="196">
        <v>0.78419002478122724</v>
      </c>
      <c r="U148" s="199">
        <v>0.86769095837111188</v>
      </c>
    </row>
    <row r="149" spans="1:21" x14ac:dyDescent="0.3">
      <c r="A149" s="194" t="s">
        <v>120</v>
      </c>
      <c r="B149" s="195">
        <v>4.6679719996966631E-3</v>
      </c>
      <c r="C149" s="196">
        <v>3.0846595222048641E-2</v>
      </c>
      <c r="D149" s="196">
        <v>0.13525324184347046</v>
      </c>
      <c r="E149" s="196">
        <v>0.37257769578102345</v>
      </c>
      <c r="F149" s="196">
        <v>0.67202314469293112</v>
      </c>
      <c r="G149" s="196">
        <v>9.9731564593446301E-2</v>
      </c>
      <c r="H149" s="196">
        <v>0.33618261986719045</v>
      </c>
      <c r="I149" s="196">
        <v>0.32930225618771913</v>
      </c>
      <c r="J149" s="196">
        <v>0.64881674222080643</v>
      </c>
      <c r="K149" s="196">
        <v>0.93744279187345314</v>
      </c>
      <c r="L149" s="196">
        <v>3.7803686441043806E-3</v>
      </c>
      <c r="M149" s="196">
        <v>1.9196378240101265E-2</v>
      </c>
      <c r="N149" s="196">
        <v>6.1883994958140204E-2</v>
      </c>
      <c r="O149" s="196">
        <v>0.20818072372079344</v>
      </c>
      <c r="P149" s="196">
        <v>0.59739260455457521</v>
      </c>
      <c r="Q149" s="197">
        <v>0</v>
      </c>
      <c r="R149" s="197">
        <v>0</v>
      </c>
      <c r="S149" s="197">
        <v>0</v>
      </c>
      <c r="T149" s="197">
        <v>0</v>
      </c>
      <c r="U149" s="199">
        <v>6.1801595994151861E-3</v>
      </c>
    </row>
    <row r="150" spans="1:21" x14ac:dyDescent="0.3">
      <c r="A150" s="194" t="s">
        <v>121</v>
      </c>
      <c r="B150" s="195">
        <v>0.47373834347548904</v>
      </c>
      <c r="C150" s="196">
        <v>0.82020722335542096</v>
      </c>
      <c r="D150" s="196">
        <v>0.91902672708318955</v>
      </c>
      <c r="E150" s="196">
        <v>0.94201689665492128</v>
      </c>
      <c r="F150" s="196">
        <v>0.97612975270535285</v>
      </c>
      <c r="G150" s="196">
        <v>0.7517069630837101</v>
      </c>
      <c r="H150" s="196">
        <v>0.90353632002466877</v>
      </c>
      <c r="I150" s="196">
        <v>0.90975707549708973</v>
      </c>
      <c r="J150" s="196">
        <v>0.9867007010044192</v>
      </c>
      <c r="K150" s="197">
        <v>1</v>
      </c>
      <c r="L150" s="196">
        <v>0.46122588970074102</v>
      </c>
      <c r="M150" s="196">
        <v>0.80120118779755267</v>
      </c>
      <c r="N150" s="196">
        <v>0.90543704406674175</v>
      </c>
      <c r="O150" s="196">
        <v>0.92533334162956304</v>
      </c>
      <c r="P150" s="196">
        <v>0.98567153350044934</v>
      </c>
      <c r="Q150" s="196">
        <v>0.12098585557045102</v>
      </c>
      <c r="R150" s="196">
        <v>0.50128851071162117</v>
      </c>
      <c r="S150" s="196">
        <v>0.44853921122245249</v>
      </c>
      <c r="T150" s="196">
        <v>0.51778317701652066</v>
      </c>
      <c r="U150" s="199">
        <v>0.71492423662995452</v>
      </c>
    </row>
    <row r="151" spans="1:21" x14ac:dyDescent="0.3">
      <c r="A151" s="194" t="s">
        <v>122</v>
      </c>
      <c r="B151" s="195">
        <v>4.4240974127481786E-3</v>
      </c>
      <c r="C151" s="196">
        <v>3.6570536984926079E-2</v>
      </c>
      <c r="D151" s="196">
        <v>0.16592556211469087</v>
      </c>
      <c r="E151" s="196">
        <v>0.40019367825929031</v>
      </c>
      <c r="F151" s="196">
        <v>0.6308878567843349</v>
      </c>
      <c r="G151" s="196">
        <v>9.5551450885921943E-2</v>
      </c>
      <c r="H151" s="196">
        <v>0.38065405752517817</v>
      </c>
      <c r="I151" s="196">
        <v>0.29989806187971974</v>
      </c>
      <c r="J151" s="196">
        <v>0.55608559767397692</v>
      </c>
      <c r="K151" s="196">
        <v>0.87926636379066503</v>
      </c>
      <c r="L151" s="196">
        <v>2.1909948490773583E-3</v>
      </c>
      <c r="M151" s="196">
        <v>2.1042626168766884E-2</v>
      </c>
      <c r="N151" s="196">
        <v>8.4274880606319491E-2</v>
      </c>
      <c r="O151" s="196">
        <v>0.27275026157605253</v>
      </c>
      <c r="P151" s="196">
        <v>0.59112380769029305</v>
      </c>
      <c r="Q151" s="197">
        <v>0</v>
      </c>
      <c r="R151" s="196">
        <v>7.3384733179459793E-3</v>
      </c>
      <c r="S151" s="197">
        <v>0</v>
      </c>
      <c r="T151" s="196">
        <v>3.699637533820715E-3</v>
      </c>
      <c r="U151" s="199">
        <v>7.7897988759820401E-3</v>
      </c>
    </row>
    <row r="152" spans="1:21" x14ac:dyDescent="0.3">
      <c r="A152" s="194" t="s">
        <v>123</v>
      </c>
      <c r="B152" s="195">
        <v>3.4708018533264862E-3</v>
      </c>
      <c r="C152" s="196">
        <v>1.7209863640345682E-2</v>
      </c>
      <c r="D152" s="196">
        <v>3.3759603314478519E-2</v>
      </c>
      <c r="E152" s="196">
        <v>0.17992372111067975</v>
      </c>
      <c r="F152" s="196">
        <v>0.38134380984379318</v>
      </c>
      <c r="G152" s="196">
        <v>2.4787665672721507E-2</v>
      </c>
      <c r="H152" s="196">
        <v>0.12199233611042812</v>
      </c>
      <c r="I152" s="196">
        <v>9.6695699398050408E-2</v>
      </c>
      <c r="J152" s="196">
        <v>0.27107531125144274</v>
      </c>
      <c r="K152" s="196">
        <v>0.65979449343568852</v>
      </c>
      <c r="L152" s="196">
        <v>8.7493155363365695E-4</v>
      </c>
      <c r="M152" s="196">
        <v>1.6248494538313257E-2</v>
      </c>
      <c r="N152" s="196">
        <v>1.8944765121200174E-2</v>
      </c>
      <c r="O152" s="196">
        <v>6.4621435881539138E-2</v>
      </c>
      <c r="P152" s="196">
        <v>0.36958872547840421</v>
      </c>
      <c r="Q152" s="197">
        <v>0</v>
      </c>
      <c r="R152" s="197">
        <v>0</v>
      </c>
      <c r="S152" s="197">
        <v>0</v>
      </c>
      <c r="T152" s="197">
        <v>0</v>
      </c>
      <c r="U152" s="199">
        <v>3.8910391732459415E-2</v>
      </c>
    </row>
    <row r="153" spans="1:21" x14ac:dyDescent="0.3">
      <c r="A153" s="194" t="s">
        <v>124</v>
      </c>
      <c r="B153" s="195">
        <v>1.4887437411035124E-2</v>
      </c>
      <c r="C153" s="196">
        <v>6.9776418313746758E-2</v>
      </c>
      <c r="D153" s="196">
        <v>0.16272174155718969</v>
      </c>
      <c r="E153" s="196">
        <v>0.34278493737031879</v>
      </c>
      <c r="F153" s="196">
        <v>0.59343763256705906</v>
      </c>
      <c r="G153" s="196">
        <v>8.4523606310325308E-2</v>
      </c>
      <c r="H153" s="196">
        <v>0.24143108802149252</v>
      </c>
      <c r="I153" s="196">
        <v>0.32129639315720837</v>
      </c>
      <c r="J153" s="196">
        <v>0.56737560281935251</v>
      </c>
      <c r="K153" s="196">
        <v>0.84183442369207528</v>
      </c>
      <c r="L153" s="196">
        <v>1.2005618954754466E-2</v>
      </c>
      <c r="M153" s="196">
        <v>5.5441133505616261E-2</v>
      </c>
      <c r="N153" s="196">
        <v>0.10982708904956422</v>
      </c>
      <c r="O153" s="196">
        <v>0.23775239826051084</v>
      </c>
      <c r="P153" s="196">
        <v>0.5070317562059482</v>
      </c>
      <c r="Q153" s="197">
        <v>0</v>
      </c>
      <c r="R153" s="197">
        <v>0</v>
      </c>
      <c r="S153" s="196">
        <v>9.9210757537965336E-3</v>
      </c>
      <c r="T153" s="196">
        <v>1.8406947120338295E-2</v>
      </c>
      <c r="U153" s="199">
        <v>0.23607423368629543</v>
      </c>
    </row>
    <row r="154" spans="1:21" x14ac:dyDescent="0.3">
      <c r="A154" s="194" t="s">
        <v>125</v>
      </c>
      <c r="B154" s="195">
        <v>0.38501959241801864</v>
      </c>
      <c r="C154" s="196">
        <v>0.67519599535745289</v>
      </c>
      <c r="D154" s="196">
        <v>0.88041170692457904</v>
      </c>
      <c r="E154" s="196">
        <v>0.94765572445781943</v>
      </c>
      <c r="F154" s="196">
        <v>0.98809305640747169</v>
      </c>
      <c r="G154" s="196">
        <v>0.64636419640077369</v>
      </c>
      <c r="H154" s="196">
        <v>0.8819502149664773</v>
      </c>
      <c r="I154" s="196">
        <v>0.97972442926095704</v>
      </c>
      <c r="J154" s="196">
        <v>0.97650162006507124</v>
      </c>
      <c r="K154" s="197">
        <v>1</v>
      </c>
      <c r="L154" s="196">
        <v>0.33206720580635596</v>
      </c>
      <c r="M154" s="196">
        <v>0.60304288842984577</v>
      </c>
      <c r="N154" s="196">
        <v>0.82604692566490734</v>
      </c>
      <c r="O154" s="196">
        <v>0.92029395621247234</v>
      </c>
      <c r="P154" s="196">
        <v>0.99036539411431257</v>
      </c>
      <c r="Q154" s="196">
        <v>0.18470388685693048</v>
      </c>
      <c r="R154" s="196">
        <v>0.3902274711423534</v>
      </c>
      <c r="S154" s="196">
        <v>0.65968923507622179</v>
      </c>
      <c r="T154" s="196">
        <v>0.61343390504335005</v>
      </c>
      <c r="U154" s="199">
        <v>0.90155624916431676</v>
      </c>
    </row>
    <row r="155" spans="1:21" x14ac:dyDescent="0.3">
      <c r="A155" s="194" t="s">
        <v>126</v>
      </c>
      <c r="B155" s="195">
        <v>0.21098042288651014</v>
      </c>
      <c r="C155" s="196">
        <v>0.31503097088240689</v>
      </c>
      <c r="D155" s="196">
        <v>0.38618703360412826</v>
      </c>
      <c r="E155" s="196">
        <v>0.42195915270570084</v>
      </c>
      <c r="F155" s="196">
        <v>0.21961310282630744</v>
      </c>
      <c r="G155" s="196">
        <v>0.32807645693877607</v>
      </c>
      <c r="H155" s="196">
        <v>0.28544368854967811</v>
      </c>
      <c r="I155" s="196">
        <v>0.14664533319923859</v>
      </c>
      <c r="J155" s="196">
        <v>0.11264318376224876</v>
      </c>
      <c r="K155" s="196">
        <v>0.11073097064204936</v>
      </c>
      <c r="L155" s="196">
        <v>0.21617501215612003</v>
      </c>
      <c r="M155" s="196">
        <v>0.31901035506514291</v>
      </c>
      <c r="N155" s="196">
        <v>0.34897539608575029</v>
      </c>
      <c r="O155" s="196">
        <v>0.47991669559062688</v>
      </c>
      <c r="P155" s="196">
        <v>0.48114027334047249</v>
      </c>
      <c r="Q155" s="197">
        <v>0</v>
      </c>
      <c r="R155" s="196">
        <v>1.5032705795402666E-2</v>
      </c>
      <c r="S155" s="196">
        <v>0.12541412736252863</v>
      </c>
      <c r="T155" s="196">
        <v>0.17971368984279376</v>
      </c>
      <c r="U155" s="199">
        <v>0.23996446932803867</v>
      </c>
    </row>
    <row r="156" spans="1:21" x14ac:dyDescent="0.3">
      <c r="A156" s="194" t="s">
        <v>127</v>
      </c>
      <c r="B156" s="195">
        <v>1.1959386337368949E-2</v>
      </c>
      <c r="C156" s="196">
        <v>5.4847050672581818E-2</v>
      </c>
      <c r="D156" s="196">
        <v>0.11217917706457246</v>
      </c>
      <c r="E156" s="196">
        <v>0.21726864789969841</v>
      </c>
      <c r="F156" s="196">
        <v>0.23314804446692972</v>
      </c>
      <c r="G156" s="196">
        <v>9.4149401813859945E-2</v>
      </c>
      <c r="H156" s="196">
        <v>0.14725756669627565</v>
      </c>
      <c r="I156" s="196">
        <v>0.17560608492900798</v>
      </c>
      <c r="J156" s="196">
        <v>0.14050994647050066</v>
      </c>
      <c r="K156" s="196">
        <v>0.1554729623098407</v>
      </c>
      <c r="L156" s="196">
        <v>1.0091450939029448E-2</v>
      </c>
      <c r="M156" s="196">
        <v>3.6896675231735322E-2</v>
      </c>
      <c r="N156" s="196">
        <v>8.5395460167747544E-2</v>
      </c>
      <c r="O156" s="196">
        <v>0.17035381424512419</v>
      </c>
      <c r="P156" s="196">
        <v>0.33232907851115184</v>
      </c>
      <c r="Q156" s="197">
        <v>0</v>
      </c>
      <c r="R156" s="197">
        <v>0</v>
      </c>
      <c r="S156" s="196">
        <v>4.3874603735841984E-3</v>
      </c>
      <c r="T156" s="196">
        <v>4.5181609570580199E-3</v>
      </c>
      <c r="U156" s="199">
        <v>6.2486121996178728E-2</v>
      </c>
    </row>
    <row r="157" spans="1:21" x14ac:dyDescent="0.3">
      <c r="A157" s="194" t="s">
        <v>128</v>
      </c>
      <c r="B157" s="195">
        <v>6.5664525543323031E-4</v>
      </c>
      <c r="C157" s="196">
        <v>2.3313571714979079E-3</v>
      </c>
      <c r="D157" s="196">
        <v>3.3390631924987177E-3</v>
      </c>
      <c r="E157" s="196">
        <v>4.7960305610328952E-3</v>
      </c>
      <c r="F157" s="196">
        <v>1.5442268590914776E-2</v>
      </c>
      <c r="G157" s="196">
        <v>7.9540795267698866E-4</v>
      </c>
      <c r="H157" s="196">
        <v>3.2611517369074837E-3</v>
      </c>
      <c r="I157" s="196">
        <v>8.0330016024768355E-3</v>
      </c>
      <c r="J157" s="196">
        <v>6.4939743277216367E-3</v>
      </c>
      <c r="K157" s="196">
        <v>1.771100763450343E-2</v>
      </c>
      <c r="L157" s="197">
        <v>0</v>
      </c>
      <c r="M157" s="196">
        <v>1.8283170984194728E-3</v>
      </c>
      <c r="N157" s="196">
        <v>2.9292555121593921E-3</v>
      </c>
      <c r="O157" s="196">
        <v>4.9102761970476246E-3</v>
      </c>
      <c r="P157" s="196">
        <v>1.6118063562055314E-2</v>
      </c>
      <c r="Q157" s="197">
        <v>0</v>
      </c>
      <c r="R157" s="197">
        <v>0</v>
      </c>
      <c r="S157" s="197">
        <v>0</v>
      </c>
      <c r="T157" s="197">
        <v>0</v>
      </c>
      <c r="U157" s="198">
        <v>0</v>
      </c>
    </row>
    <row r="158" spans="1:21" x14ac:dyDescent="0.3">
      <c r="A158" s="194" t="s">
        <v>129</v>
      </c>
      <c r="B158" s="200">
        <v>0</v>
      </c>
      <c r="C158" s="196">
        <v>1.248738176259697E-3</v>
      </c>
      <c r="D158" s="196">
        <v>3.8211461692763673E-3</v>
      </c>
      <c r="E158" s="196">
        <v>1.6143292533075296E-2</v>
      </c>
      <c r="F158" s="196">
        <v>0.13472531307904589</v>
      </c>
      <c r="G158" s="196">
        <v>1.914089200067096E-3</v>
      </c>
      <c r="H158" s="196">
        <v>2.6432111878667005E-2</v>
      </c>
      <c r="I158" s="196">
        <v>3.0331435064568035E-2</v>
      </c>
      <c r="J158" s="196">
        <v>4.063553500280119E-2</v>
      </c>
      <c r="K158" s="196">
        <v>0.32820762061342945</v>
      </c>
      <c r="L158" s="197">
        <v>0</v>
      </c>
      <c r="M158" s="196">
        <v>8.4396759206722646E-4</v>
      </c>
      <c r="N158" s="196">
        <v>3.9485698951414078E-4</v>
      </c>
      <c r="O158" s="196">
        <v>4.8487020321596004E-3</v>
      </c>
      <c r="P158" s="196">
        <v>7.2420743714164959E-2</v>
      </c>
      <c r="Q158" s="197">
        <v>0</v>
      </c>
      <c r="R158" s="197">
        <v>0</v>
      </c>
      <c r="S158" s="197">
        <v>0</v>
      </c>
      <c r="T158" s="197">
        <v>0</v>
      </c>
      <c r="U158" s="199">
        <v>4.3215498144509113E-3</v>
      </c>
    </row>
    <row r="159" spans="1:21" x14ac:dyDescent="0.3">
      <c r="A159" s="194" t="s">
        <v>130</v>
      </c>
      <c r="B159" s="195">
        <v>2.4282202017497846E-4</v>
      </c>
      <c r="C159" s="197">
        <v>0</v>
      </c>
      <c r="D159" s="196">
        <v>4.7054933728280729E-3</v>
      </c>
      <c r="E159" s="196">
        <v>1.064042817999029E-2</v>
      </c>
      <c r="F159" s="196">
        <v>8.2717602448251337E-3</v>
      </c>
      <c r="G159" s="197">
        <v>0</v>
      </c>
      <c r="H159" s="196">
        <v>1.7380940640749822E-2</v>
      </c>
      <c r="I159" s="196">
        <v>9.9452161150123831E-3</v>
      </c>
      <c r="J159" s="197">
        <v>0</v>
      </c>
      <c r="K159" s="196">
        <v>3.9133776834850047E-3</v>
      </c>
      <c r="L159" s="196">
        <v>3.8598734569492507E-4</v>
      </c>
      <c r="M159" s="197">
        <v>0</v>
      </c>
      <c r="N159" s="196">
        <v>2.6801266625114477E-3</v>
      </c>
      <c r="O159" s="196">
        <v>6.2238439138478686E-3</v>
      </c>
      <c r="P159" s="196">
        <v>1.3002898854440875E-2</v>
      </c>
      <c r="Q159" s="197">
        <v>0</v>
      </c>
      <c r="R159" s="197">
        <v>0</v>
      </c>
      <c r="S159" s="197">
        <v>0</v>
      </c>
      <c r="T159" s="197">
        <v>0</v>
      </c>
      <c r="U159" s="198">
        <v>0</v>
      </c>
    </row>
    <row r="160" spans="1:21" x14ac:dyDescent="0.3">
      <c r="A160" s="194" t="s">
        <v>131</v>
      </c>
      <c r="B160" s="195">
        <v>6.3022578187690685E-3</v>
      </c>
      <c r="C160" s="196">
        <v>6.5994316506355153E-3</v>
      </c>
      <c r="D160" s="196">
        <v>8.948796795986029E-3</v>
      </c>
      <c r="E160" s="196">
        <v>6.4789136394729505E-3</v>
      </c>
      <c r="F160" s="196">
        <v>7.4045776841597495E-3</v>
      </c>
      <c r="G160" s="196">
        <v>3.3091280896517809E-3</v>
      </c>
      <c r="H160" s="197">
        <v>0</v>
      </c>
      <c r="I160" s="196">
        <v>9.9452161150123831E-3</v>
      </c>
      <c r="J160" s="196">
        <v>2.5503405921063526E-3</v>
      </c>
      <c r="K160" s="196">
        <v>3.9133776834850047E-3</v>
      </c>
      <c r="L160" s="196">
        <v>7.7959432141191101E-3</v>
      </c>
      <c r="M160" s="196">
        <v>7.6466252064804974E-3</v>
      </c>
      <c r="N160" s="196">
        <v>7.2937679332631183E-3</v>
      </c>
      <c r="O160" s="196">
        <v>1.0647029352357689E-2</v>
      </c>
      <c r="P160" s="196">
        <v>1.1211462357018625E-2</v>
      </c>
      <c r="Q160" s="197">
        <v>0</v>
      </c>
      <c r="R160" s="197">
        <v>0</v>
      </c>
      <c r="S160" s="197">
        <v>0</v>
      </c>
      <c r="T160" s="197">
        <v>0</v>
      </c>
      <c r="U160" s="198">
        <v>0</v>
      </c>
    </row>
    <row r="161" spans="1:21" x14ac:dyDescent="0.3">
      <c r="A161" s="194" t="s">
        <v>132</v>
      </c>
      <c r="B161" s="195">
        <v>4.3134560053602528E-2</v>
      </c>
      <c r="C161" s="196">
        <v>0.16066512106350461</v>
      </c>
      <c r="D161" s="196">
        <v>0.29189097189365487</v>
      </c>
      <c r="E161" s="196">
        <v>0.45676611480988</v>
      </c>
      <c r="F161" s="196">
        <v>0.67354713886319539</v>
      </c>
      <c r="G161" s="196">
        <v>0.21982056830500452</v>
      </c>
      <c r="H161" s="196">
        <v>0.40486413658350712</v>
      </c>
      <c r="I161" s="196">
        <v>0.4885364054120917</v>
      </c>
      <c r="J161" s="196">
        <v>0.59894915721335762</v>
      </c>
      <c r="K161" s="196">
        <v>0.85873022099548091</v>
      </c>
      <c r="L161" s="196">
        <v>1.7935443913238938E-2</v>
      </c>
      <c r="M161" s="196">
        <v>0.11269371628771437</v>
      </c>
      <c r="N161" s="196">
        <v>0.23784001864510038</v>
      </c>
      <c r="O161" s="196">
        <v>0.35152499329849113</v>
      </c>
      <c r="P161" s="196">
        <v>0.5998650776263067</v>
      </c>
      <c r="Q161" s="196">
        <v>2.2564351309453501E-2</v>
      </c>
      <c r="R161" s="196">
        <v>6.7485801824856861E-2</v>
      </c>
      <c r="S161" s="196">
        <v>9.5754210649130811E-2</v>
      </c>
      <c r="T161" s="196">
        <v>0.18645086251721679</v>
      </c>
      <c r="U161" s="199">
        <v>0.3651568146815049</v>
      </c>
    </row>
    <row r="162" spans="1:21" x14ac:dyDescent="0.3">
      <c r="A162" s="194" t="s">
        <v>133</v>
      </c>
      <c r="B162" s="195">
        <v>0.58641816147051007</v>
      </c>
      <c r="C162" s="196">
        <v>0.69109346243663183</v>
      </c>
      <c r="D162" s="196">
        <v>0.59513861040299121</v>
      </c>
      <c r="E162" s="196">
        <v>0.26769139832287953</v>
      </c>
      <c r="F162" s="196">
        <v>2.1686710950942448E-2</v>
      </c>
      <c r="G162" s="196">
        <v>0.62999503295746695</v>
      </c>
      <c r="H162" s="196">
        <v>0.31674251613928639</v>
      </c>
      <c r="I162" s="196">
        <v>2.8219579647795586E-2</v>
      </c>
      <c r="J162" s="196">
        <v>1.3683251836866637E-2</v>
      </c>
      <c r="K162" s="197">
        <v>0</v>
      </c>
      <c r="L162" s="196">
        <v>0.51589096108191945</v>
      </c>
      <c r="M162" s="196">
        <v>0.66724387687368758</v>
      </c>
      <c r="N162" s="196">
        <v>0.68818514347646265</v>
      </c>
      <c r="O162" s="196">
        <v>0.45815954072891718</v>
      </c>
      <c r="P162" s="196">
        <v>0.13456457164276978</v>
      </c>
      <c r="Q162" s="196">
        <v>0.93430531657050919</v>
      </c>
      <c r="R162" s="196">
        <v>0.72458577904516652</v>
      </c>
      <c r="S162" s="196">
        <v>0.81398464864464437</v>
      </c>
      <c r="T162" s="196">
        <v>0.81849654906332969</v>
      </c>
      <c r="U162" s="199">
        <v>0.63600191088075175</v>
      </c>
    </row>
    <row r="163" spans="1:21" x14ac:dyDescent="0.3">
      <c r="A163" s="194" t="s">
        <v>134</v>
      </c>
      <c r="B163" s="195">
        <v>0.40843461395633524</v>
      </c>
      <c r="C163" s="196">
        <v>0.26314173299990867</v>
      </c>
      <c r="D163" s="196">
        <v>0.14029538900942229</v>
      </c>
      <c r="E163" s="196">
        <v>5.7090909457386131E-2</v>
      </c>
      <c r="F163" s="196">
        <v>3.4279994739602145E-3</v>
      </c>
      <c r="G163" s="196">
        <v>0.32940861798782545</v>
      </c>
      <c r="H163" s="196">
        <v>5.7454204882211417E-2</v>
      </c>
      <c r="I163" s="196">
        <v>3.2547819806366023E-3</v>
      </c>
      <c r="J163" s="196">
        <v>2.3417033724199201E-3</v>
      </c>
      <c r="K163" s="197">
        <v>0</v>
      </c>
      <c r="L163" s="196">
        <v>0.48317004555193954</v>
      </c>
      <c r="M163" s="196">
        <v>0.31176810157443074</v>
      </c>
      <c r="N163" s="196">
        <v>0.17001206143399664</v>
      </c>
      <c r="O163" s="196">
        <v>0.10521132606858996</v>
      </c>
      <c r="P163" s="196">
        <v>4.0095919784018795E-2</v>
      </c>
      <c r="Q163" s="196">
        <v>6.232376157719919E-2</v>
      </c>
      <c r="R163" s="196">
        <v>0.25230855486562448</v>
      </c>
      <c r="S163" s="196">
        <v>0.15541390752064282</v>
      </c>
      <c r="T163" s="196">
        <v>0.17128683054444993</v>
      </c>
      <c r="U163" s="199">
        <v>0.19881801510008001</v>
      </c>
    </row>
    <row r="164" spans="1:21" x14ac:dyDescent="0.3">
      <c r="A164" s="194" t="s">
        <v>135</v>
      </c>
      <c r="B164" s="195">
        <v>8.5105490899605005E-4</v>
      </c>
      <c r="C164" s="196">
        <v>9.1626620642370419E-4</v>
      </c>
      <c r="D164" s="196">
        <v>2.7701057549927107E-4</v>
      </c>
      <c r="E164" s="196">
        <v>4.2100008839181089E-4</v>
      </c>
      <c r="F164" s="197">
        <v>0</v>
      </c>
      <c r="G164" s="196">
        <v>4.5027506275811145E-3</v>
      </c>
      <c r="H164" s="196">
        <v>1.6273695894403334E-3</v>
      </c>
      <c r="I164" s="197">
        <v>0</v>
      </c>
      <c r="J164" s="197">
        <v>0</v>
      </c>
      <c r="K164" s="197">
        <v>0</v>
      </c>
      <c r="L164" s="197">
        <v>0</v>
      </c>
      <c r="M164" s="196">
        <v>1.3369518024308261E-3</v>
      </c>
      <c r="N164" s="197">
        <v>0</v>
      </c>
      <c r="O164" s="196">
        <v>3.8217318708606667E-4</v>
      </c>
      <c r="P164" s="197">
        <v>0</v>
      </c>
      <c r="Q164" s="197">
        <v>0</v>
      </c>
      <c r="R164" s="197">
        <v>0</v>
      </c>
      <c r="S164" s="197">
        <v>0</v>
      </c>
      <c r="T164" s="197">
        <v>0</v>
      </c>
      <c r="U164" s="198">
        <v>0</v>
      </c>
    </row>
    <row r="165" spans="1:21" x14ac:dyDescent="0.3">
      <c r="A165" s="194" t="s">
        <v>136</v>
      </c>
      <c r="B165" s="200">
        <v>0</v>
      </c>
      <c r="C165" s="196">
        <v>5.4798127347460831E-3</v>
      </c>
      <c r="D165" s="196">
        <v>3.156688925793924E-2</v>
      </c>
      <c r="E165" s="196">
        <v>4.147930022547431E-2</v>
      </c>
      <c r="F165" s="196">
        <v>1.935483214148068E-2</v>
      </c>
      <c r="G165" s="197">
        <v>0</v>
      </c>
      <c r="H165" s="196">
        <v>4.8065653330270103E-2</v>
      </c>
      <c r="I165" s="196">
        <v>3.7378148076801093E-2</v>
      </c>
      <c r="J165" s="196">
        <v>1.7747540275648583E-2</v>
      </c>
      <c r="K165" s="196">
        <v>1.5484035231070016E-2</v>
      </c>
      <c r="L165" s="197">
        <v>0</v>
      </c>
      <c r="M165" s="196">
        <v>3.5904096942990273E-3</v>
      </c>
      <c r="N165" s="196">
        <v>1.8701534097092725E-2</v>
      </c>
      <c r="O165" s="196">
        <v>3.3547940776385954E-2</v>
      </c>
      <c r="P165" s="196">
        <v>3.4273731858656363E-2</v>
      </c>
      <c r="Q165" s="197">
        <v>0</v>
      </c>
      <c r="R165" s="197">
        <v>0</v>
      </c>
      <c r="S165" s="197">
        <v>0</v>
      </c>
      <c r="T165" s="197">
        <v>0</v>
      </c>
      <c r="U165" s="199">
        <v>1.6941409688663103E-2</v>
      </c>
    </row>
    <row r="166" spans="1:21" x14ac:dyDescent="0.3">
      <c r="A166" s="194" t="s">
        <v>137</v>
      </c>
      <c r="B166" s="200">
        <v>0</v>
      </c>
      <c r="C166" s="197">
        <v>0</v>
      </c>
      <c r="D166" s="197">
        <v>0</v>
      </c>
      <c r="E166" s="196">
        <v>5.4675254944160402E-3</v>
      </c>
      <c r="F166" s="196">
        <v>8.1093549494268363E-2</v>
      </c>
      <c r="G166" s="197">
        <v>0</v>
      </c>
      <c r="H166" s="196">
        <v>3.2066680954244801E-3</v>
      </c>
      <c r="I166" s="196">
        <v>2.2216482000285739E-2</v>
      </c>
      <c r="J166" s="196">
        <v>3.8322431200842694E-2</v>
      </c>
      <c r="K166" s="196">
        <v>0.22554957921215865</v>
      </c>
      <c r="L166" s="197">
        <v>0</v>
      </c>
      <c r="M166" s="197">
        <v>0</v>
      </c>
      <c r="N166" s="197">
        <v>0</v>
      </c>
      <c r="O166" s="196">
        <v>6.9039036294858322E-4</v>
      </c>
      <c r="P166" s="196">
        <v>2.3646086791526074E-2</v>
      </c>
      <c r="Q166" s="197">
        <v>0</v>
      </c>
      <c r="R166" s="197">
        <v>0</v>
      </c>
      <c r="S166" s="197">
        <v>0</v>
      </c>
      <c r="T166" s="197">
        <v>0</v>
      </c>
      <c r="U166" s="198">
        <v>0</v>
      </c>
    </row>
    <row r="167" spans="1:21" x14ac:dyDescent="0.3">
      <c r="A167" s="194" t="s">
        <v>138</v>
      </c>
      <c r="B167" s="195">
        <v>3.3381280459726711E-3</v>
      </c>
      <c r="C167" s="196">
        <v>3.6408200473269196E-2</v>
      </c>
      <c r="D167" s="196">
        <v>0.22591010210493717</v>
      </c>
      <c r="E167" s="196">
        <v>0.61145914461992612</v>
      </c>
      <c r="F167" s="196">
        <v>0.81984099810345001</v>
      </c>
      <c r="G167" s="196">
        <v>3.499664950001171E-2</v>
      </c>
      <c r="H167" s="196">
        <v>0.54692951802812617</v>
      </c>
      <c r="I167" s="196">
        <v>0.85217400449314595</v>
      </c>
      <c r="J167" s="196">
        <v>0.82414625613201475</v>
      </c>
      <c r="K167" s="196">
        <v>0.71611086223825515</v>
      </c>
      <c r="L167" s="196">
        <v>3.2081690184431665E-4</v>
      </c>
      <c r="M167" s="196">
        <v>1.397284844504711E-2</v>
      </c>
      <c r="N167" s="196">
        <v>0.11835308205768008</v>
      </c>
      <c r="O167" s="196">
        <v>0.39703977588622025</v>
      </c>
      <c r="P167" s="196">
        <v>0.75259773286361586</v>
      </c>
      <c r="Q167" s="197">
        <v>0</v>
      </c>
      <c r="R167" s="196">
        <v>1.6796952825974241E-2</v>
      </c>
      <c r="S167" s="196">
        <v>3.0601443834712631E-2</v>
      </c>
      <c r="T167" s="196">
        <v>1.0216620392220221E-2</v>
      </c>
      <c r="U167" s="199">
        <v>0.1398968144606578</v>
      </c>
    </row>
    <row r="168" spans="1:21" x14ac:dyDescent="0.3">
      <c r="A168" s="194" t="s">
        <v>139</v>
      </c>
      <c r="B168" s="195">
        <v>2.1044727214337085E-4</v>
      </c>
      <c r="C168" s="196">
        <v>1.1293123327689896E-3</v>
      </c>
      <c r="D168" s="196">
        <v>2.4641984765814452E-3</v>
      </c>
      <c r="E168" s="196">
        <v>1.0015289469748478E-2</v>
      </c>
      <c r="F168" s="196">
        <v>5.3881584341345781E-2</v>
      </c>
      <c r="G168" s="196">
        <v>1.0969489271155941E-3</v>
      </c>
      <c r="H168" s="196">
        <v>8.6778300182803678E-3</v>
      </c>
      <c r="I168" s="196">
        <v>5.36950098871809E-2</v>
      </c>
      <c r="J168" s="196">
        <v>0.10375881718220763</v>
      </c>
      <c r="K168" s="196">
        <v>4.2855523318515956E-2</v>
      </c>
      <c r="L168" s="197">
        <v>0</v>
      </c>
      <c r="M168" s="196">
        <v>1.8373419932039787E-4</v>
      </c>
      <c r="N168" s="196">
        <v>2.5671922149603679E-3</v>
      </c>
      <c r="O168" s="196">
        <v>1.1799246785134838E-3</v>
      </c>
      <c r="P168" s="196">
        <v>1.2538129046737409E-2</v>
      </c>
      <c r="Q168" s="196">
        <v>3.3709218522915592E-3</v>
      </c>
      <c r="R168" s="197">
        <v>0</v>
      </c>
      <c r="S168" s="197">
        <v>0</v>
      </c>
      <c r="T168" s="197">
        <v>0</v>
      </c>
      <c r="U168" s="198">
        <v>0</v>
      </c>
    </row>
    <row r="169" spans="1:21" x14ac:dyDescent="0.3">
      <c r="A169" s="194" t="s">
        <v>140</v>
      </c>
      <c r="B169" s="200">
        <v>0</v>
      </c>
      <c r="C169" s="196">
        <v>5.2627289041301648E-4</v>
      </c>
      <c r="D169" s="197">
        <v>0</v>
      </c>
      <c r="E169" s="196">
        <v>3.9769596882113989E-3</v>
      </c>
      <c r="F169" s="196">
        <v>2.0041225711077897E-4</v>
      </c>
      <c r="G169" s="197">
        <v>0</v>
      </c>
      <c r="H169" s="196">
        <v>1.0854785254946058E-2</v>
      </c>
      <c r="I169" s="196">
        <v>1.2858078385560622E-3</v>
      </c>
      <c r="J169" s="197">
        <v>0</v>
      </c>
      <c r="K169" s="197">
        <v>0</v>
      </c>
      <c r="L169" s="197">
        <v>0</v>
      </c>
      <c r="M169" s="197">
        <v>0</v>
      </c>
      <c r="N169" s="197">
        <v>0</v>
      </c>
      <c r="O169" s="196">
        <v>6.0217231195411184E-4</v>
      </c>
      <c r="P169" s="196">
        <v>7.6524221178750221E-4</v>
      </c>
      <c r="Q169" s="197">
        <v>0</v>
      </c>
      <c r="R169" s="197">
        <v>0</v>
      </c>
      <c r="S169" s="197">
        <v>0</v>
      </c>
      <c r="T169" s="197">
        <v>0</v>
      </c>
      <c r="U169" s="199">
        <v>8.3418498698473696E-3</v>
      </c>
    </row>
    <row r="170" spans="1:21" x14ac:dyDescent="0.3">
      <c r="A170" s="194" t="s">
        <v>141</v>
      </c>
      <c r="B170" s="195">
        <v>3.8889061923767071E-4</v>
      </c>
      <c r="C170" s="196">
        <v>1.3049399258406457E-3</v>
      </c>
      <c r="D170" s="196">
        <v>2.6539589663031045E-3</v>
      </c>
      <c r="E170" s="196">
        <v>1.9510655965601779E-3</v>
      </c>
      <c r="F170" s="196">
        <v>4.0038787383999411E-4</v>
      </c>
      <c r="G170" s="197">
        <v>0</v>
      </c>
      <c r="H170" s="196">
        <v>6.4414546620146689E-3</v>
      </c>
      <c r="I170" s="196">
        <v>1.3838199029337537E-3</v>
      </c>
      <c r="J170" s="197">
        <v>0</v>
      </c>
      <c r="K170" s="197">
        <v>0</v>
      </c>
      <c r="L170" s="196">
        <v>6.1817646429692156E-4</v>
      </c>
      <c r="M170" s="196">
        <v>1.9040774107845144E-3</v>
      </c>
      <c r="N170" s="197">
        <v>0</v>
      </c>
      <c r="O170" s="196">
        <v>3.1867559993847506E-3</v>
      </c>
      <c r="P170" s="196">
        <v>8.8722107143364458E-4</v>
      </c>
      <c r="Q170" s="197">
        <v>0</v>
      </c>
      <c r="R170" s="197">
        <v>0</v>
      </c>
      <c r="S170" s="197">
        <v>0</v>
      </c>
      <c r="T170" s="197">
        <v>0</v>
      </c>
      <c r="U170" s="198">
        <v>0</v>
      </c>
    </row>
    <row r="171" spans="1:21" x14ac:dyDescent="0.3">
      <c r="A171" s="194" t="s">
        <v>142</v>
      </c>
      <c r="B171" s="195">
        <v>3.587037268030169E-4</v>
      </c>
      <c r="C171" s="197">
        <v>0</v>
      </c>
      <c r="D171" s="196">
        <v>1.6938412063275043E-3</v>
      </c>
      <c r="E171" s="196">
        <v>4.4740703700665521E-4</v>
      </c>
      <c r="F171" s="196">
        <v>1.1352536360168901E-4</v>
      </c>
      <c r="G171" s="197">
        <v>0</v>
      </c>
      <c r="H171" s="197">
        <v>0</v>
      </c>
      <c r="I171" s="196">
        <v>3.9236617266432718E-4</v>
      </c>
      <c r="J171" s="197">
        <v>0</v>
      </c>
      <c r="K171" s="197">
        <v>0</v>
      </c>
      <c r="L171" s="197">
        <v>0</v>
      </c>
      <c r="M171" s="197">
        <v>0</v>
      </c>
      <c r="N171" s="196">
        <v>2.18098671980709E-3</v>
      </c>
      <c r="O171" s="197">
        <v>0</v>
      </c>
      <c r="P171" s="196">
        <v>6.3136472945421148E-4</v>
      </c>
      <c r="Q171" s="197">
        <v>0</v>
      </c>
      <c r="R171" s="196">
        <v>6.308713263234584E-3</v>
      </c>
      <c r="S171" s="197">
        <v>0</v>
      </c>
      <c r="T171" s="197">
        <v>0</v>
      </c>
      <c r="U171" s="198">
        <v>0</v>
      </c>
    </row>
    <row r="172" spans="1:21" x14ac:dyDescent="0.3">
      <c r="A172" s="194" t="s">
        <v>143</v>
      </c>
      <c r="B172" s="195">
        <v>1.0610652755997443E-3</v>
      </c>
      <c r="C172" s="196">
        <v>4.5575835195561505E-4</v>
      </c>
      <c r="D172" s="196">
        <v>1.2810204685369047E-3</v>
      </c>
      <c r="E172" s="196">
        <v>2.8934481623917436E-3</v>
      </c>
      <c r="F172" s="197">
        <v>0</v>
      </c>
      <c r="G172" s="196">
        <v>5.6138708385423727E-3</v>
      </c>
      <c r="H172" s="197">
        <v>0</v>
      </c>
      <c r="I172" s="197">
        <v>0</v>
      </c>
      <c r="J172" s="197">
        <v>0</v>
      </c>
      <c r="K172" s="197">
        <v>0</v>
      </c>
      <c r="L172" s="197">
        <v>0</v>
      </c>
      <c r="M172" s="196">
        <v>3.7967698043208146E-4</v>
      </c>
      <c r="N172" s="196">
        <v>1.4506196102801305E-3</v>
      </c>
      <c r="O172" s="196">
        <v>3.7104896967448293E-3</v>
      </c>
      <c r="P172" s="196">
        <v>8.3844053577643372E-4</v>
      </c>
      <c r="Q172" s="197">
        <v>0</v>
      </c>
      <c r="R172" s="197">
        <v>0</v>
      </c>
      <c r="S172" s="197">
        <v>0</v>
      </c>
      <c r="T172" s="197">
        <v>0</v>
      </c>
      <c r="U172" s="198">
        <v>0</v>
      </c>
    </row>
    <row r="173" spans="1:21" x14ac:dyDescent="0.3">
      <c r="A173" s="194" t="s">
        <v>144</v>
      </c>
      <c r="B173" s="195">
        <v>0.7165235551907233</v>
      </c>
      <c r="C173" s="196">
        <v>0.22985151612212879</v>
      </c>
      <c r="D173" s="196">
        <v>4.7539741087744156E-2</v>
      </c>
      <c r="E173" s="196">
        <v>1.2841193443748513E-2</v>
      </c>
      <c r="F173" s="196">
        <v>1.4621195595224588E-3</v>
      </c>
      <c r="G173" s="196">
        <v>0.28134372063118401</v>
      </c>
      <c r="H173" s="196">
        <v>1.7457687069011598E-2</v>
      </c>
      <c r="I173" s="196">
        <v>3.6301809038093093E-3</v>
      </c>
      <c r="J173" s="196">
        <v>1.6184288093787438E-3</v>
      </c>
      <c r="K173" s="197">
        <v>0</v>
      </c>
      <c r="L173" s="196">
        <v>0.79999792254426361</v>
      </c>
      <c r="M173" s="196">
        <v>0.33006950765021548</v>
      </c>
      <c r="N173" s="196">
        <v>8.2103663375275096E-2</v>
      </c>
      <c r="O173" s="196">
        <v>2.8300126455248046E-2</v>
      </c>
      <c r="P173" s="196">
        <v>7.5069380852909101E-3</v>
      </c>
      <c r="Q173" s="196">
        <v>0.58689178732481306</v>
      </c>
      <c r="R173" s="196">
        <v>0.59707290179772932</v>
      </c>
      <c r="S173" s="196">
        <v>0.46783930193960949</v>
      </c>
      <c r="T173" s="196">
        <v>0.48799529003036402</v>
      </c>
      <c r="U173" s="199">
        <v>0.24496672629892105</v>
      </c>
    </row>
    <row r="174" spans="1:21" x14ac:dyDescent="0.3">
      <c r="A174" s="194" t="s">
        <v>145</v>
      </c>
      <c r="B174" s="195">
        <v>2.8465703298794424E-3</v>
      </c>
      <c r="C174" s="196">
        <v>3.1635517482806632E-3</v>
      </c>
      <c r="D174" s="197">
        <v>0</v>
      </c>
      <c r="E174" s="196">
        <v>4.5729265713562661E-4</v>
      </c>
      <c r="F174" s="197">
        <v>0</v>
      </c>
      <c r="G174" s="196">
        <v>7.9540795267698866E-4</v>
      </c>
      <c r="H174" s="197">
        <v>0</v>
      </c>
      <c r="I174" s="197">
        <v>0</v>
      </c>
      <c r="J174" s="197">
        <v>0</v>
      </c>
      <c r="K174" s="197">
        <v>0</v>
      </c>
      <c r="L174" s="196">
        <v>2.9721310522405845E-3</v>
      </c>
      <c r="M174" s="196">
        <v>3.7793857294241276E-3</v>
      </c>
      <c r="N174" s="196">
        <v>1.797872722217344E-4</v>
      </c>
      <c r="O174" s="196">
        <v>6.3098805585158505E-4</v>
      </c>
      <c r="P174" s="197">
        <v>0</v>
      </c>
      <c r="Q174" s="197">
        <v>0</v>
      </c>
      <c r="R174" s="197">
        <v>0</v>
      </c>
      <c r="S174" s="196">
        <v>1.4620679646488192E-2</v>
      </c>
      <c r="T174" s="197">
        <v>0</v>
      </c>
      <c r="U174" s="199">
        <v>7.2503144521129867E-3</v>
      </c>
    </row>
    <row r="175" spans="1:21" x14ac:dyDescent="0.3">
      <c r="A175" s="194" t="s">
        <v>146</v>
      </c>
      <c r="B175" s="195">
        <v>9.1774789781901142E-4</v>
      </c>
      <c r="C175" s="196">
        <v>5.5890533829830794E-4</v>
      </c>
      <c r="D175" s="197">
        <v>0</v>
      </c>
      <c r="E175" s="196">
        <v>1.808467067485847E-3</v>
      </c>
      <c r="F175" s="197">
        <v>0</v>
      </c>
      <c r="G175" s="197">
        <v>0</v>
      </c>
      <c r="H175" s="196">
        <v>5.0426683270158269E-3</v>
      </c>
      <c r="I175" s="197">
        <v>0</v>
      </c>
      <c r="J175" s="197">
        <v>0</v>
      </c>
      <c r="K175" s="197">
        <v>0</v>
      </c>
      <c r="L175" s="197">
        <v>0</v>
      </c>
      <c r="M175" s="196">
        <v>4.7796025793062297E-4</v>
      </c>
      <c r="N175" s="197">
        <v>0</v>
      </c>
      <c r="O175" s="196">
        <v>6.9533997650754866E-4</v>
      </c>
      <c r="P175" s="197">
        <v>0</v>
      </c>
      <c r="Q175" s="196">
        <v>8.9547096205181143E-3</v>
      </c>
      <c r="R175" s="197">
        <v>0</v>
      </c>
      <c r="S175" s="196">
        <v>6.3455417570991435E-3</v>
      </c>
      <c r="T175" s="196">
        <v>3.8337572431874768E-3</v>
      </c>
      <c r="U175" s="198">
        <v>0</v>
      </c>
    </row>
    <row r="176" spans="1:21" x14ac:dyDescent="0.3">
      <c r="A176" s="194" t="s">
        <v>196</v>
      </c>
      <c r="B176" s="200">
        <v>0</v>
      </c>
      <c r="C176" s="197">
        <v>0</v>
      </c>
      <c r="D176" s="197">
        <v>0</v>
      </c>
      <c r="E176" s="197">
        <v>0</v>
      </c>
      <c r="F176" s="197">
        <v>0</v>
      </c>
      <c r="G176" s="197">
        <v>0</v>
      </c>
      <c r="H176" s="197">
        <v>0</v>
      </c>
      <c r="I176" s="197">
        <v>0</v>
      </c>
      <c r="J176" s="197">
        <v>0</v>
      </c>
      <c r="K176" s="197">
        <v>0</v>
      </c>
      <c r="L176" s="197">
        <v>0</v>
      </c>
      <c r="M176" s="197">
        <v>0</v>
      </c>
      <c r="N176" s="197">
        <v>0</v>
      </c>
      <c r="O176" s="197">
        <v>0</v>
      </c>
      <c r="P176" s="197">
        <v>0</v>
      </c>
      <c r="Q176" s="197">
        <v>0</v>
      </c>
      <c r="R176" s="197">
        <v>0</v>
      </c>
      <c r="S176" s="197">
        <v>0</v>
      </c>
      <c r="T176" s="197">
        <v>0</v>
      </c>
      <c r="U176" s="198">
        <v>0</v>
      </c>
    </row>
    <row r="177" spans="1:21" x14ac:dyDescent="0.3">
      <c r="A177" s="194" t="s">
        <v>147</v>
      </c>
      <c r="B177" s="200">
        <v>0</v>
      </c>
      <c r="C177" s="197">
        <v>0</v>
      </c>
      <c r="D177" s="196">
        <v>1.7748315038047637E-3</v>
      </c>
      <c r="E177" s="196">
        <v>1.0175388201237676E-3</v>
      </c>
      <c r="F177" s="197">
        <v>0</v>
      </c>
      <c r="G177" s="197">
        <v>0</v>
      </c>
      <c r="H177" s="196">
        <v>1.5471870805977017E-3</v>
      </c>
      <c r="I177" s="197">
        <v>0</v>
      </c>
      <c r="J177" s="197">
        <v>0</v>
      </c>
      <c r="K177" s="197">
        <v>0</v>
      </c>
      <c r="L177" s="197">
        <v>0</v>
      </c>
      <c r="M177" s="197">
        <v>0</v>
      </c>
      <c r="N177" s="196">
        <v>2.2852696729973032E-3</v>
      </c>
      <c r="O177" s="196">
        <v>6.3190558330367759E-4</v>
      </c>
      <c r="P177" s="196">
        <v>2.2483274514102327E-4</v>
      </c>
      <c r="Q177" s="197">
        <v>0</v>
      </c>
      <c r="R177" s="197">
        <v>0</v>
      </c>
      <c r="S177" s="197">
        <v>0</v>
      </c>
      <c r="T177" s="197">
        <v>0</v>
      </c>
      <c r="U177" s="198">
        <v>0</v>
      </c>
    </row>
    <row r="178" spans="1:21" x14ac:dyDescent="0.3">
      <c r="A178" s="194" t="s">
        <v>148</v>
      </c>
      <c r="B178" s="195">
        <v>6.3714255755863716E-2</v>
      </c>
      <c r="C178" s="196">
        <v>2.8726449284365071E-2</v>
      </c>
      <c r="D178" s="196">
        <v>1.0743669186004845E-3</v>
      </c>
      <c r="E178" s="197">
        <v>0</v>
      </c>
      <c r="F178" s="196">
        <v>1.5260348536595741E-3</v>
      </c>
      <c r="G178" s="197">
        <v>0</v>
      </c>
      <c r="H178" s="197">
        <v>0</v>
      </c>
      <c r="I178" s="197">
        <v>0</v>
      </c>
      <c r="J178" s="196">
        <v>3.2810557973290288E-4</v>
      </c>
      <c r="K178" s="196">
        <v>1.9937615325166837E-3</v>
      </c>
      <c r="L178" s="197">
        <v>0</v>
      </c>
      <c r="M178" s="196">
        <v>2.6071781005580267E-3</v>
      </c>
      <c r="N178" s="197">
        <v>0</v>
      </c>
      <c r="O178" s="197">
        <v>0</v>
      </c>
      <c r="P178" s="197">
        <v>0</v>
      </c>
      <c r="Q178" s="196">
        <v>0.39746996841418464</v>
      </c>
      <c r="R178" s="196">
        <v>0.3379911935477321</v>
      </c>
      <c r="S178" s="196">
        <v>0.32688363160091005</v>
      </c>
      <c r="T178" s="196">
        <v>0.24318529234571701</v>
      </c>
      <c r="U178" s="199">
        <v>0.24368555744654244</v>
      </c>
    </row>
    <row r="179" spans="1:21" x14ac:dyDescent="0.3">
      <c r="A179" s="194" t="s">
        <v>149</v>
      </c>
      <c r="B179" s="195">
        <v>0.20771390836509082</v>
      </c>
      <c r="C179" s="196">
        <v>0.7317730230539029</v>
      </c>
      <c r="D179" s="196">
        <v>0.94391100447710874</v>
      </c>
      <c r="E179" s="196">
        <v>0.97512659453797645</v>
      </c>
      <c r="F179" s="196">
        <v>0.96377184249787973</v>
      </c>
      <c r="G179" s="196">
        <v>0.70415175152037668</v>
      </c>
      <c r="H179" s="196">
        <v>0.96272553646865855</v>
      </c>
      <c r="I179" s="196">
        <v>0.94639090766428624</v>
      </c>
      <c r="J179" s="196">
        <v>0.98158295685296826</v>
      </c>
      <c r="K179" s="196">
        <v>0.94460220016142571</v>
      </c>
      <c r="L179" s="196">
        <v>0.18809730767895946</v>
      </c>
      <c r="M179" s="196">
        <v>0.65655869427178648</v>
      </c>
      <c r="N179" s="196">
        <v>0.90827977005275939</v>
      </c>
      <c r="O179" s="196">
        <v>0.96216335796255914</v>
      </c>
      <c r="P179" s="196">
        <v>0.98682366782266318</v>
      </c>
      <c r="Q179" s="196">
        <v>6.683534640484416E-3</v>
      </c>
      <c r="R179" s="196">
        <v>6.4935904654538551E-2</v>
      </c>
      <c r="S179" s="196">
        <v>0.18431084505589307</v>
      </c>
      <c r="T179" s="196">
        <v>0.26498566038073113</v>
      </c>
      <c r="U179" s="199">
        <v>0.50409740180242413</v>
      </c>
    </row>
    <row r="180" spans="1:21" x14ac:dyDescent="0.3">
      <c r="A180" s="194" t="s">
        <v>150</v>
      </c>
      <c r="B180" s="195">
        <v>5.574683635058553E-3</v>
      </c>
      <c r="C180" s="196">
        <v>1.69677022483234E-3</v>
      </c>
      <c r="D180" s="196">
        <v>3.0544570632390459E-3</v>
      </c>
      <c r="E180" s="196">
        <v>1.2495086647372406E-3</v>
      </c>
      <c r="F180" s="196">
        <v>6.8148888869240857E-4</v>
      </c>
      <c r="G180" s="196">
        <v>2.1849131495991735E-3</v>
      </c>
      <c r="H180" s="197">
        <v>0</v>
      </c>
      <c r="I180" s="197">
        <v>0</v>
      </c>
      <c r="J180" s="196">
        <v>9.2553439260913096E-4</v>
      </c>
      <c r="K180" s="197">
        <v>0</v>
      </c>
      <c r="L180" s="196">
        <v>7.6430866057401762E-3</v>
      </c>
      <c r="M180" s="196">
        <v>3.0428262049687804E-3</v>
      </c>
      <c r="N180" s="196">
        <v>2.9138952412462119E-3</v>
      </c>
      <c r="O180" s="196">
        <v>1.0918559318915412E-3</v>
      </c>
      <c r="P180" s="196">
        <v>2.4416092713627634E-3</v>
      </c>
      <c r="Q180" s="197">
        <v>0</v>
      </c>
      <c r="R180" s="197">
        <v>0</v>
      </c>
      <c r="S180" s="197">
        <v>0</v>
      </c>
      <c r="T180" s="197">
        <v>0</v>
      </c>
      <c r="U180" s="198">
        <v>0</v>
      </c>
    </row>
    <row r="181" spans="1:21" x14ac:dyDescent="0.3">
      <c r="A181" s="194" t="s">
        <v>151</v>
      </c>
      <c r="B181" s="195">
        <v>8.1124848806317948E-4</v>
      </c>
      <c r="C181" s="196">
        <v>3.4629930394969202E-3</v>
      </c>
      <c r="D181" s="196">
        <v>5.3682419313082718E-4</v>
      </c>
      <c r="E181" s="196">
        <v>4.1849565580091164E-3</v>
      </c>
      <c r="F181" s="196">
        <v>1.5735555222449651E-2</v>
      </c>
      <c r="G181" s="196">
        <v>1.4821316661477678E-3</v>
      </c>
      <c r="H181" s="196">
        <v>8.4003440175669328E-3</v>
      </c>
      <c r="I181" s="196">
        <v>3.6394604939025417E-2</v>
      </c>
      <c r="J181" s="196">
        <v>8.4589596418549323E-3</v>
      </c>
      <c r="K181" s="196">
        <v>1.2515297436342868E-2</v>
      </c>
      <c r="L181" s="196">
        <v>1.2895521187941943E-3</v>
      </c>
      <c r="M181" s="196">
        <v>3.0847708046833114E-3</v>
      </c>
      <c r="N181" s="196">
        <v>2.3048394358759399E-3</v>
      </c>
      <c r="O181" s="196">
        <v>2.7759363378933215E-3</v>
      </c>
      <c r="P181" s="197">
        <v>0</v>
      </c>
      <c r="Q181" s="197">
        <v>0</v>
      </c>
      <c r="R181" s="197">
        <v>0</v>
      </c>
      <c r="S181" s="197">
        <v>0</v>
      </c>
      <c r="T181" s="197">
        <v>0</v>
      </c>
      <c r="U181" s="198">
        <v>0</v>
      </c>
    </row>
    <row r="182" spans="1:21" x14ac:dyDescent="0.3">
      <c r="A182" s="194" t="s">
        <v>152</v>
      </c>
      <c r="B182" s="195">
        <v>8.3696506190196528E-4</v>
      </c>
      <c r="C182" s="196">
        <v>3.1103283674077388E-4</v>
      </c>
      <c r="D182" s="197">
        <v>0</v>
      </c>
      <c r="E182" s="196">
        <v>4.2100008839181089E-4</v>
      </c>
      <c r="F182" s="196">
        <v>1.1472052611502498E-2</v>
      </c>
      <c r="G182" s="196">
        <v>4.4282042414727982E-3</v>
      </c>
      <c r="H182" s="196">
        <v>1.6273695894403334E-3</v>
      </c>
      <c r="I182" s="196">
        <v>7.3219156761768194E-3</v>
      </c>
      <c r="J182" s="196">
        <v>5.0860057590315783E-3</v>
      </c>
      <c r="K182" s="196">
        <v>2.9694087696113002E-2</v>
      </c>
      <c r="L182" s="197">
        <v>0</v>
      </c>
      <c r="M182" s="197">
        <v>0</v>
      </c>
      <c r="N182" s="196">
        <v>4.8215533934492543E-4</v>
      </c>
      <c r="O182" s="197">
        <v>0</v>
      </c>
      <c r="P182" s="196">
        <v>1.5825869502861078E-3</v>
      </c>
      <c r="Q182" s="197">
        <v>0</v>
      </c>
      <c r="R182" s="197">
        <v>0</v>
      </c>
      <c r="S182" s="197">
        <v>0</v>
      </c>
      <c r="T182" s="197">
        <v>0</v>
      </c>
      <c r="U182" s="198">
        <v>0</v>
      </c>
    </row>
    <row r="183" spans="1:21" x14ac:dyDescent="0.3">
      <c r="A183" s="194" t="s">
        <v>153</v>
      </c>
      <c r="B183" s="200">
        <v>0</v>
      </c>
      <c r="C183" s="197">
        <v>0</v>
      </c>
      <c r="D183" s="196">
        <v>8.2775428783497047E-4</v>
      </c>
      <c r="E183" s="197">
        <v>0</v>
      </c>
      <c r="F183" s="196">
        <v>4.3245050765309979E-3</v>
      </c>
      <c r="G183" s="197">
        <v>0</v>
      </c>
      <c r="H183" s="196">
        <v>3.1992074477087975E-3</v>
      </c>
      <c r="I183" s="196">
        <v>6.2623908167013078E-3</v>
      </c>
      <c r="J183" s="196">
        <v>2.0000089644245781E-3</v>
      </c>
      <c r="K183" s="196">
        <v>6.8285534226640195E-3</v>
      </c>
      <c r="L183" s="197">
        <v>0</v>
      </c>
      <c r="M183" s="197">
        <v>0</v>
      </c>
      <c r="N183" s="197">
        <v>0</v>
      </c>
      <c r="O183" s="197">
        <v>0</v>
      </c>
      <c r="P183" s="196">
        <v>5.8192458948031725E-4</v>
      </c>
      <c r="Q183" s="197">
        <v>0</v>
      </c>
      <c r="R183" s="197">
        <v>0</v>
      </c>
      <c r="S183" s="197">
        <v>0</v>
      </c>
      <c r="T183" s="197">
        <v>0</v>
      </c>
      <c r="U183" s="198">
        <v>0</v>
      </c>
    </row>
    <row r="184" spans="1:21" x14ac:dyDescent="0.3">
      <c r="A184" s="194" t="s">
        <v>154</v>
      </c>
      <c r="B184" s="195">
        <v>1.6149079411645697E-3</v>
      </c>
      <c r="C184" s="196">
        <v>4.5396422320062731E-4</v>
      </c>
      <c r="D184" s="197">
        <v>0</v>
      </c>
      <c r="E184" s="197">
        <v>0</v>
      </c>
      <c r="F184" s="196">
        <v>2.0041225711077897E-4</v>
      </c>
      <c r="G184" s="196">
        <v>2.1849131495991748E-3</v>
      </c>
      <c r="H184" s="197">
        <v>0</v>
      </c>
      <c r="I184" s="196">
        <v>6.9266450934676762E-4</v>
      </c>
      <c r="J184" s="197">
        <v>0</v>
      </c>
      <c r="K184" s="197">
        <v>0</v>
      </c>
      <c r="L184" s="196">
        <v>3.2779137946178103E-4</v>
      </c>
      <c r="M184" s="197">
        <v>0</v>
      </c>
      <c r="N184" s="197">
        <v>0</v>
      </c>
      <c r="O184" s="197">
        <v>0</v>
      </c>
      <c r="P184" s="197">
        <v>0</v>
      </c>
      <c r="Q184" s="197">
        <v>0</v>
      </c>
      <c r="R184" s="197">
        <v>0</v>
      </c>
      <c r="S184" s="196">
        <v>2.4920129020778975E-2</v>
      </c>
      <c r="T184" s="197">
        <v>0</v>
      </c>
      <c r="U184" s="198">
        <v>0</v>
      </c>
    </row>
    <row r="185" spans="1:21" x14ac:dyDescent="0.3">
      <c r="A185" s="194" t="s">
        <v>155</v>
      </c>
      <c r="B185" s="195">
        <v>1.989376636573156E-2</v>
      </c>
      <c r="C185" s="196">
        <v>8.7830739633477945E-3</v>
      </c>
      <c r="D185" s="197">
        <v>0</v>
      </c>
      <c r="E185" s="196">
        <v>1.2223656733865557E-3</v>
      </c>
      <c r="F185" s="197">
        <v>0</v>
      </c>
      <c r="G185" s="196">
        <v>7.8767134727185419E-3</v>
      </c>
      <c r="H185" s="197">
        <v>0</v>
      </c>
      <c r="I185" s="197">
        <v>0</v>
      </c>
      <c r="J185" s="197">
        <v>0</v>
      </c>
      <c r="K185" s="197">
        <v>0</v>
      </c>
      <c r="L185" s="196">
        <v>2.0717142026991778E-2</v>
      </c>
      <c r="M185" s="196">
        <v>1.6067437686317639E-2</v>
      </c>
      <c r="N185" s="196">
        <v>3.8950357863891481E-4</v>
      </c>
      <c r="O185" s="196">
        <v>1.3077995333384209E-3</v>
      </c>
      <c r="P185" s="197">
        <v>0</v>
      </c>
      <c r="Q185" s="196">
        <v>3.5579997488681819E-2</v>
      </c>
      <c r="R185" s="197">
        <v>0</v>
      </c>
      <c r="S185" s="197">
        <v>0</v>
      </c>
      <c r="T185" s="197">
        <v>0</v>
      </c>
      <c r="U185" s="199">
        <v>1.920766674423921E-2</v>
      </c>
    </row>
    <row r="186" spans="1:21" x14ac:dyDescent="0.3">
      <c r="A186" s="194" t="s">
        <v>156</v>
      </c>
      <c r="B186" s="195">
        <v>8.5308587794654962E-3</v>
      </c>
      <c r="C186" s="196">
        <v>1.4633277341377858E-2</v>
      </c>
      <c r="D186" s="196">
        <v>8.1970244716378579E-3</v>
      </c>
      <c r="E186" s="196">
        <v>7.2680351221022736E-3</v>
      </c>
      <c r="F186" s="196">
        <v>3.9900527393217807E-4</v>
      </c>
      <c r="G186" s="196">
        <v>1.79594561631733E-2</v>
      </c>
      <c r="H186" s="196">
        <v>1.4149519633624605E-2</v>
      </c>
      <c r="I186" s="197">
        <v>0</v>
      </c>
      <c r="J186" s="197">
        <v>0</v>
      </c>
      <c r="K186" s="197">
        <v>0</v>
      </c>
      <c r="L186" s="196">
        <v>1.0920292297039389E-2</v>
      </c>
      <c r="M186" s="196">
        <v>1.4480082609685155E-2</v>
      </c>
      <c r="N186" s="196">
        <v>1.2855654789233745E-2</v>
      </c>
      <c r="O186" s="196">
        <v>2.7290834105265891E-3</v>
      </c>
      <c r="P186" s="196">
        <v>4.3879693339388699E-3</v>
      </c>
      <c r="Q186" s="197">
        <v>0</v>
      </c>
      <c r="R186" s="197">
        <v>0</v>
      </c>
      <c r="S186" s="197">
        <v>0</v>
      </c>
      <c r="T186" s="197">
        <v>0</v>
      </c>
      <c r="U186" s="199">
        <v>7.2503144521129867E-3</v>
      </c>
    </row>
    <row r="187" spans="1:21" x14ac:dyDescent="0.3">
      <c r="A187" s="194" t="s">
        <v>157</v>
      </c>
      <c r="B187" s="195">
        <v>0.39595062196850317</v>
      </c>
      <c r="C187" s="196">
        <v>0.50294311091619237</v>
      </c>
      <c r="D187" s="196">
        <v>0.30433057811017439</v>
      </c>
      <c r="E187" s="196">
        <v>0.1256422955833203</v>
      </c>
      <c r="F187" s="196">
        <v>1.5665842661347896E-2</v>
      </c>
      <c r="G187" s="196">
        <v>0.44608285290148975</v>
      </c>
      <c r="H187" s="196">
        <v>0.16256151456634674</v>
      </c>
      <c r="I187" s="196">
        <v>2.6922468159335331E-2</v>
      </c>
      <c r="J187" s="197">
        <v>0</v>
      </c>
      <c r="K187" s="197">
        <v>0</v>
      </c>
      <c r="L187" s="196">
        <v>0.38872387331608332</v>
      </c>
      <c r="M187" s="196">
        <v>0.49606578451775807</v>
      </c>
      <c r="N187" s="196">
        <v>0.39551371481849956</v>
      </c>
      <c r="O187" s="196">
        <v>0.20336938684395589</v>
      </c>
      <c r="P187" s="196">
        <v>7.394808724935191E-2</v>
      </c>
      <c r="Q187" s="196">
        <v>0.47960933094586777</v>
      </c>
      <c r="R187" s="196">
        <v>0.35486104907446259</v>
      </c>
      <c r="S187" s="196">
        <v>0.50829099947303524</v>
      </c>
      <c r="T187" s="196">
        <v>0.42479583292505319</v>
      </c>
      <c r="U187" s="199">
        <v>0.51939582151524222</v>
      </c>
    </row>
    <row r="188" spans="1:21" x14ac:dyDescent="0.3">
      <c r="A188" s="194" t="s">
        <v>158</v>
      </c>
      <c r="B188" s="195">
        <v>7.7681087079629835E-3</v>
      </c>
      <c r="C188" s="196">
        <v>1.5567028594628109E-2</v>
      </c>
      <c r="D188" s="196">
        <v>9.5412556519859273E-3</v>
      </c>
      <c r="E188" s="196">
        <v>7.5949997745758746E-3</v>
      </c>
      <c r="F188" s="196">
        <v>2.6732004253915416E-3</v>
      </c>
      <c r="G188" s="196">
        <v>3.9714909788333671E-3</v>
      </c>
      <c r="H188" s="196">
        <v>2.0005259951180555E-2</v>
      </c>
      <c r="I188" s="196">
        <v>4.0456940470673967E-3</v>
      </c>
      <c r="J188" s="197">
        <v>0</v>
      </c>
      <c r="K188" s="197">
        <v>0</v>
      </c>
      <c r="L188" s="196">
        <v>7.9873910755063424E-3</v>
      </c>
      <c r="M188" s="196">
        <v>1.7248136418134764E-2</v>
      </c>
      <c r="N188" s="196">
        <v>1.1365246730358743E-2</v>
      </c>
      <c r="O188" s="196">
        <v>8.6734373514443415E-3</v>
      </c>
      <c r="P188" s="196">
        <v>4.5132959296257102E-3</v>
      </c>
      <c r="Q188" s="197">
        <v>0</v>
      </c>
      <c r="R188" s="197">
        <v>0</v>
      </c>
      <c r="S188" s="197">
        <v>0</v>
      </c>
      <c r="T188" s="197">
        <v>0</v>
      </c>
      <c r="U188" s="199">
        <v>3.2407278739586126E-2</v>
      </c>
    </row>
    <row r="189" spans="1:21" x14ac:dyDescent="0.3">
      <c r="A189" s="194" t="s">
        <v>159</v>
      </c>
      <c r="B189" s="195">
        <v>0.43962519013793888</v>
      </c>
      <c r="C189" s="196">
        <v>0.18405468272823355</v>
      </c>
      <c r="D189" s="196">
        <v>6.9923639196314974E-2</v>
      </c>
      <c r="E189" s="196">
        <v>1.6888345816007889E-2</v>
      </c>
      <c r="F189" s="196">
        <v>3.7127491898424603E-3</v>
      </c>
      <c r="G189" s="196">
        <v>0.2892124781630428</v>
      </c>
      <c r="H189" s="196">
        <v>3.6543200898835899E-2</v>
      </c>
      <c r="I189" s="196">
        <v>6.3226573251315256E-3</v>
      </c>
      <c r="J189" s="196">
        <v>3.7880105609071051E-3</v>
      </c>
      <c r="K189" s="197">
        <v>0</v>
      </c>
      <c r="L189" s="196">
        <v>0.45595027890447709</v>
      </c>
      <c r="M189" s="196">
        <v>0.21528661553298309</v>
      </c>
      <c r="N189" s="196">
        <v>7.7482697620909285E-2</v>
      </c>
      <c r="O189" s="196">
        <v>4.276850313290232E-2</v>
      </c>
      <c r="P189" s="196">
        <v>9.6812735569125983E-3</v>
      </c>
      <c r="Q189" s="196">
        <v>0.36560638369187248</v>
      </c>
      <c r="R189" s="196">
        <v>0.53870752968257851</v>
      </c>
      <c r="S189" s="196">
        <v>0.39671553195033465</v>
      </c>
      <c r="T189" s="196">
        <v>0.50306405422558753</v>
      </c>
      <c r="U189" s="199">
        <v>0.22560999203518042</v>
      </c>
    </row>
    <row r="190" spans="1:21" x14ac:dyDescent="0.3">
      <c r="A190" s="194" t="s">
        <v>160</v>
      </c>
      <c r="B190" s="195">
        <v>8.5105490899605005E-4</v>
      </c>
      <c r="C190" s="196">
        <v>2.5111426697180402E-4</v>
      </c>
      <c r="D190" s="196">
        <v>1.2757057201427653E-3</v>
      </c>
      <c r="E190" s="196">
        <v>1.2391417858963684E-3</v>
      </c>
      <c r="F190" s="196">
        <v>9.8071644130962314E-4</v>
      </c>
      <c r="G190" s="196">
        <v>4.5027506275811145E-3</v>
      </c>
      <c r="H190" s="196">
        <v>2.3595927681801685E-3</v>
      </c>
      <c r="I190" s="197">
        <v>0</v>
      </c>
      <c r="J190" s="196">
        <v>3.665594382266765E-3</v>
      </c>
      <c r="K190" s="197">
        <v>0</v>
      </c>
      <c r="L190" s="197">
        <v>0</v>
      </c>
      <c r="M190" s="196">
        <v>1.7328331778076176E-4</v>
      </c>
      <c r="N190" s="196">
        <v>8.7501209104869603E-4</v>
      </c>
      <c r="O190" s="196">
        <v>1.0422912204563685E-3</v>
      </c>
      <c r="P190" s="196">
        <v>8.8722107143364458E-4</v>
      </c>
      <c r="Q190" s="197">
        <v>0</v>
      </c>
      <c r="R190" s="197">
        <v>0</v>
      </c>
      <c r="S190" s="197">
        <v>0</v>
      </c>
      <c r="T190" s="197">
        <v>0</v>
      </c>
      <c r="U190" s="198">
        <v>0</v>
      </c>
    </row>
    <row r="191" spans="1:21" x14ac:dyDescent="0.3">
      <c r="A191" s="194" t="s">
        <v>161</v>
      </c>
      <c r="B191" s="195">
        <v>8.2064685393130315E-3</v>
      </c>
      <c r="C191" s="196">
        <v>2.3134017734101982E-4</v>
      </c>
      <c r="D191" s="197">
        <v>0</v>
      </c>
      <c r="E191" s="197">
        <v>0</v>
      </c>
      <c r="F191" s="197">
        <v>0</v>
      </c>
      <c r="G191" s="197">
        <v>0</v>
      </c>
      <c r="H191" s="197">
        <v>0</v>
      </c>
      <c r="I191" s="197">
        <v>0</v>
      </c>
      <c r="J191" s="197">
        <v>0</v>
      </c>
      <c r="K191" s="197">
        <v>0</v>
      </c>
      <c r="L191" s="197">
        <v>0</v>
      </c>
      <c r="M191" s="197">
        <v>0</v>
      </c>
      <c r="N191" s="197">
        <v>0</v>
      </c>
      <c r="O191" s="197">
        <v>0</v>
      </c>
      <c r="P191" s="197">
        <v>0</v>
      </c>
      <c r="Q191" s="196">
        <v>7.8653162814388555E-2</v>
      </c>
      <c r="R191" s="196">
        <v>5.7970916580012272E-2</v>
      </c>
      <c r="S191" s="197">
        <v>0</v>
      </c>
      <c r="T191" s="196">
        <v>3.8337572431874768E-3</v>
      </c>
      <c r="U191" s="198">
        <v>0</v>
      </c>
    </row>
    <row r="192" spans="1:21" x14ac:dyDescent="0.3">
      <c r="A192" s="194" t="s">
        <v>162</v>
      </c>
      <c r="B192" s="195">
        <v>3.8360206546842008E-3</v>
      </c>
      <c r="C192" s="196">
        <v>1.2990939300159543E-2</v>
      </c>
      <c r="D192" s="196">
        <v>2.8359029944673507E-2</v>
      </c>
      <c r="E192" s="196">
        <v>4.1739332171213714E-2</v>
      </c>
      <c r="F192" s="196">
        <v>2.8462733165878634E-2</v>
      </c>
      <c r="G192" s="196">
        <v>5.7609689660856524E-3</v>
      </c>
      <c r="H192" s="196">
        <v>2.4944040947341848E-2</v>
      </c>
      <c r="I192" s="196">
        <v>5.9347482444224747E-2</v>
      </c>
      <c r="J192" s="196">
        <v>2.8503593392988191E-2</v>
      </c>
      <c r="K192" s="196">
        <v>1.5013270750425434E-2</v>
      </c>
      <c r="L192" s="196">
        <v>1.9940000524087129E-3</v>
      </c>
      <c r="M192" s="196">
        <v>9.9099544344691433E-3</v>
      </c>
      <c r="N192" s="196">
        <v>2.0681392003714699E-2</v>
      </c>
      <c r="O192" s="196">
        <v>2.973126094882815E-2</v>
      </c>
      <c r="P192" s="196">
        <v>4.1754750068800174E-2</v>
      </c>
      <c r="Q192" s="197">
        <v>0</v>
      </c>
      <c r="R192" s="197">
        <v>0</v>
      </c>
      <c r="S192" s="196">
        <v>2.5611773123375738E-2</v>
      </c>
      <c r="T192" s="196">
        <v>2.7420335482187527E-2</v>
      </c>
      <c r="U192" s="199">
        <v>2.8001159305430321E-2</v>
      </c>
    </row>
    <row r="193" spans="1:21" x14ac:dyDescent="0.3">
      <c r="A193" s="194" t="s">
        <v>163</v>
      </c>
      <c r="B193" s="195">
        <v>9.6084969423586533E-2</v>
      </c>
      <c r="C193" s="196">
        <v>0.15162001754825166</v>
      </c>
      <c r="D193" s="196">
        <v>0.1378871095885445</v>
      </c>
      <c r="E193" s="196">
        <v>6.2598076829542382E-2</v>
      </c>
      <c r="F193" s="196">
        <v>1.7247763509228152E-2</v>
      </c>
      <c r="G193" s="196">
        <v>0.10431778091358156</v>
      </c>
      <c r="H193" s="196">
        <v>3.4096869589791731E-2</v>
      </c>
      <c r="I193" s="196">
        <v>2.269250695687644E-2</v>
      </c>
      <c r="J193" s="196">
        <v>4.5491526021126912E-3</v>
      </c>
      <c r="K193" s="196">
        <v>2.7163324047158491E-3</v>
      </c>
      <c r="L193" s="196">
        <v>0.10001658828377312</v>
      </c>
      <c r="M193" s="196">
        <v>0.15595164522836755</v>
      </c>
      <c r="N193" s="196">
        <v>0.17949642678821914</v>
      </c>
      <c r="O193" s="196">
        <v>9.8938285495946104E-2</v>
      </c>
      <c r="P193" s="196">
        <v>6.2123452103198723E-2</v>
      </c>
      <c r="Q193" s="196">
        <v>4.055112505918957E-2</v>
      </c>
      <c r="R193" s="196">
        <v>4.0040581360701724E-2</v>
      </c>
      <c r="S193" s="196">
        <v>2.8611176724466596E-2</v>
      </c>
      <c r="T193" s="196">
        <v>4.0886020123984283E-2</v>
      </c>
      <c r="U193" s="199">
        <v>8.5496936478159063E-2</v>
      </c>
    </row>
    <row r="194" spans="1:21" x14ac:dyDescent="0.3">
      <c r="A194" s="194" t="s">
        <v>164</v>
      </c>
      <c r="B194" s="195">
        <v>8.9599817906518668E-4</v>
      </c>
      <c r="C194" s="196">
        <v>6.7348839294307317E-3</v>
      </c>
      <c r="D194" s="196">
        <v>2.6793831823691987E-2</v>
      </c>
      <c r="E194" s="196">
        <v>6.2926236135994948E-2</v>
      </c>
      <c r="F194" s="196">
        <v>0.10765480237566648</v>
      </c>
      <c r="G194" s="196">
        <v>3.0074563188411461E-3</v>
      </c>
      <c r="H194" s="196">
        <v>3.0986905398444693E-2</v>
      </c>
      <c r="I194" s="196">
        <v>9.2856247900754252E-2</v>
      </c>
      <c r="J194" s="196">
        <v>6.1227157822735509E-2</v>
      </c>
      <c r="K194" s="196">
        <v>0.11332403013050152</v>
      </c>
      <c r="L194" s="197">
        <v>0</v>
      </c>
      <c r="M194" s="196">
        <v>4.8291720140820555E-3</v>
      </c>
      <c r="N194" s="196">
        <v>1.0129542100464637E-2</v>
      </c>
      <c r="O194" s="196">
        <v>5.8204903390314172E-2</v>
      </c>
      <c r="P194" s="196">
        <v>0.1061369758737381</v>
      </c>
      <c r="Q194" s="197">
        <v>0</v>
      </c>
      <c r="R194" s="197">
        <v>0</v>
      </c>
      <c r="S194" s="196">
        <v>1.5850389708008786E-2</v>
      </c>
      <c r="T194" s="197">
        <v>0</v>
      </c>
      <c r="U194" s="199">
        <v>2.1771056495397005E-2</v>
      </c>
    </row>
    <row r="195" spans="1:21" x14ac:dyDescent="0.3">
      <c r="A195" s="194" t="s">
        <v>165</v>
      </c>
      <c r="B195" s="200">
        <v>0</v>
      </c>
      <c r="C195" s="196">
        <v>1.857992004000343E-3</v>
      </c>
      <c r="D195" s="196">
        <v>4.3968415777250495E-3</v>
      </c>
      <c r="E195" s="196">
        <v>1.9384274282377302E-2</v>
      </c>
      <c r="F195" s="196">
        <v>1.8249983779576373E-2</v>
      </c>
      <c r="G195" s="196">
        <v>2.7694320749085703E-3</v>
      </c>
      <c r="H195" s="196">
        <v>2.143594128469278E-2</v>
      </c>
      <c r="I195" s="196">
        <v>1.9589647208415863E-2</v>
      </c>
      <c r="J195" s="196">
        <v>1.4634359457737878E-2</v>
      </c>
      <c r="K195" s="196">
        <v>2.5818234367561099E-2</v>
      </c>
      <c r="L195" s="197">
        <v>0</v>
      </c>
      <c r="M195" s="196">
        <v>1.8714528164824177E-3</v>
      </c>
      <c r="N195" s="196">
        <v>2.3386709186467452E-3</v>
      </c>
      <c r="O195" s="196">
        <v>5.7224216716449429E-3</v>
      </c>
      <c r="P195" s="196">
        <v>2.1378180721542246E-2</v>
      </c>
      <c r="Q195" s="197">
        <v>0</v>
      </c>
      <c r="R195" s="197">
        <v>0</v>
      </c>
      <c r="S195" s="197">
        <v>0</v>
      </c>
      <c r="T195" s="197">
        <v>0</v>
      </c>
      <c r="U195" s="198">
        <v>0</v>
      </c>
    </row>
    <row r="196" spans="1:21" x14ac:dyDescent="0.3">
      <c r="A196" s="194" t="s">
        <v>166</v>
      </c>
      <c r="B196" s="195">
        <v>1.1188419684318773E-2</v>
      </c>
      <c r="C196" s="196">
        <v>8.8746095971517655E-2</v>
      </c>
      <c r="D196" s="196">
        <v>0.38389445361949409</v>
      </c>
      <c r="E196" s="196">
        <v>0.62463416364100055</v>
      </c>
      <c r="F196" s="196">
        <v>0.78065305929590556</v>
      </c>
      <c r="G196" s="196">
        <v>0.1050910188812008</v>
      </c>
      <c r="H196" s="196">
        <v>0.64904656460408139</v>
      </c>
      <c r="I196" s="196">
        <v>0.74928738435232833</v>
      </c>
      <c r="J196" s="196">
        <v>0.8511604498551989</v>
      </c>
      <c r="K196" s="196">
        <v>0.81265161982382361</v>
      </c>
      <c r="L196" s="196">
        <v>1.2607386617176078E-2</v>
      </c>
      <c r="M196" s="196">
        <v>5.5251238585977927E-2</v>
      </c>
      <c r="N196" s="196">
        <v>0.26051078447010784</v>
      </c>
      <c r="O196" s="196">
        <v>0.51614764288569082</v>
      </c>
      <c r="P196" s="196">
        <v>0.65139770443227318</v>
      </c>
      <c r="Q196" s="197">
        <v>0</v>
      </c>
      <c r="R196" s="197">
        <v>0</v>
      </c>
      <c r="S196" s="197">
        <v>0</v>
      </c>
      <c r="T196" s="197">
        <v>0</v>
      </c>
      <c r="U196" s="199">
        <v>3.4632655094482087E-2</v>
      </c>
    </row>
    <row r="197" spans="1:21" x14ac:dyDescent="0.3">
      <c r="A197" s="194" t="s">
        <v>167</v>
      </c>
      <c r="B197" s="200">
        <v>0</v>
      </c>
      <c r="C197" s="197">
        <v>0</v>
      </c>
      <c r="D197" s="197">
        <v>0</v>
      </c>
      <c r="E197" s="196">
        <v>8.9597916046354174E-4</v>
      </c>
      <c r="F197" s="196">
        <v>1.6924874476792112E-2</v>
      </c>
      <c r="G197" s="197">
        <v>0</v>
      </c>
      <c r="H197" s="196">
        <v>1.7764609556230355E-3</v>
      </c>
      <c r="I197" s="196">
        <v>1.1230266452029718E-2</v>
      </c>
      <c r="J197" s="196">
        <v>1.8154655458283608E-2</v>
      </c>
      <c r="K197" s="196">
        <v>2.9300294517155295E-2</v>
      </c>
      <c r="L197" s="197">
        <v>0</v>
      </c>
      <c r="M197" s="197">
        <v>0</v>
      </c>
      <c r="N197" s="197">
        <v>0</v>
      </c>
      <c r="O197" s="196">
        <v>6.0217231195411184E-4</v>
      </c>
      <c r="P197" s="196">
        <v>3.0180386378009694E-3</v>
      </c>
      <c r="Q197" s="197">
        <v>0</v>
      </c>
      <c r="R197" s="197">
        <v>0</v>
      </c>
      <c r="S197" s="197">
        <v>0</v>
      </c>
      <c r="T197" s="197">
        <v>0</v>
      </c>
      <c r="U197" s="198">
        <v>0</v>
      </c>
    </row>
    <row r="198" spans="1:21" x14ac:dyDescent="0.3">
      <c r="A198" s="194" t="s">
        <v>168</v>
      </c>
      <c r="B198" s="195">
        <v>8.5696953556748279E-4</v>
      </c>
      <c r="C198" s="196">
        <v>6.4298005135308379E-3</v>
      </c>
      <c r="D198" s="196">
        <v>7.9581162441026334E-3</v>
      </c>
      <c r="E198" s="196">
        <v>9.2355868177523889E-3</v>
      </c>
      <c r="F198" s="196">
        <v>6.7939386656513936E-3</v>
      </c>
      <c r="G198" s="196">
        <v>7.2626873889438245E-3</v>
      </c>
      <c r="H198" s="197">
        <v>0</v>
      </c>
      <c r="I198" s="196">
        <v>4.3799209954154157E-3</v>
      </c>
      <c r="J198" s="196">
        <v>1.4317026467769202E-2</v>
      </c>
      <c r="K198" s="196">
        <v>1.1762180058168005E-3</v>
      </c>
      <c r="L198" s="197">
        <v>0</v>
      </c>
      <c r="M198" s="196">
        <v>2.2872736045186992E-3</v>
      </c>
      <c r="N198" s="196">
        <v>1.3781404382748236E-2</v>
      </c>
      <c r="O198" s="196">
        <v>6.6986656723782602E-3</v>
      </c>
      <c r="P198" s="196">
        <v>9.0143763068993178E-3</v>
      </c>
      <c r="Q198" s="197">
        <v>0</v>
      </c>
      <c r="R198" s="197">
        <v>0</v>
      </c>
      <c r="S198" s="197">
        <v>0</v>
      </c>
      <c r="T198" s="197">
        <v>0</v>
      </c>
      <c r="U198" s="199">
        <v>2.622711914017091E-2</v>
      </c>
    </row>
    <row r="199" spans="1:21" x14ac:dyDescent="0.3">
      <c r="A199" s="194" t="s">
        <v>169</v>
      </c>
      <c r="B199" s="195">
        <v>3.7427748386554089E-3</v>
      </c>
      <c r="C199" s="196">
        <v>4.702678521817257E-3</v>
      </c>
      <c r="D199" s="196">
        <v>1.6985055004905721E-2</v>
      </c>
      <c r="E199" s="196">
        <v>1.6982589482819773E-2</v>
      </c>
      <c r="F199" s="197">
        <v>0</v>
      </c>
      <c r="G199" s="197">
        <v>0</v>
      </c>
      <c r="H199" s="197">
        <v>0</v>
      </c>
      <c r="I199" s="197">
        <v>0</v>
      </c>
      <c r="J199" s="197">
        <v>0</v>
      </c>
      <c r="K199" s="197">
        <v>0</v>
      </c>
      <c r="L199" s="197">
        <v>0</v>
      </c>
      <c r="M199" s="196">
        <v>1.0577923233442756E-2</v>
      </c>
      <c r="N199" s="196">
        <v>1.4579949707410693E-2</v>
      </c>
      <c r="O199" s="196">
        <v>2.3433158074768302E-2</v>
      </c>
      <c r="P199" s="196">
        <v>1.0651208832107089E-2</v>
      </c>
      <c r="Q199" s="197">
        <v>0</v>
      </c>
      <c r="R199" s="197">
        <v>0</v>
      </c>
      <c r="S199" s="197">
        <v>0</v>
      </c>
      <c r="T199" s="197">
        <v>0</v>
      </c>
      <c r="U199" s="198">
        <v>0</v>
      </c>
    </row>
    <row r="200" spans="1:21" x14ac:dyDescent="0.3">
      <c r="A200" s="194" t="s">
        <v>170</v>
      </c>
      <c r="B200" s="195">
        <v>9.5387033504462312E-4</v>
      </c>
      <c r="C200" s="197">
        <v>0</v>
      </c>
      <c r="D200" s="196">
        <v>4.5735904660745142E-4</v>
      </c>
      <c r="E200" s="196">
        <v>1.7485777235468165E-3</v>
      </c>
      <c r="F200" s="196">
        <v>3.8091848236594493E-4</v>
      </c>
      <c r="G200" s="197">
        <v>0</v>
      </c>
      <c r="H200" s="196">
        <v>2.0941294018560191E-3</v>
      </c>
      <c r="I200" s="196">
        <v>2.6330596490740294E-3</v>
      </c>
      <c r="J200" s="197">
        <v>0</v>
      </c>
      <c r="K200" s="197">
        <v>0</v>
      </c>
      <c r="L200" s="196">
        <v>7.5525604708048105E-4</v>
      </c>
      <c r="M200" s="197">
        <v>0</v>
      </c>
      <c r="N200" s="197">
        <v>0</v>
      </c>
      <c r="O200" s="196">
        <v>6.3098805585158505E-4</v>
      </c>
      <c r="P200" s="196">
        <v>1.107465882377307E-3</v>
      </c>
      <c r="Q200" s="197">
        <v>0</v>
      </c>
      <c r="R200" s="196">
        <v>8.419923302245013E-3</v>
      </c>
      <c r="S200" s="197">
        <v>0</v>
      </c>
      <c r="T200" s="197">
        <v>0</v>
      </c>
      <c r="U200" s="198">
        <v>0</v>
      </c>
    </row>
    <row r="201" spans="1:21" x14ac:dyDescent="0.3">
      <c r="A201" s="194" t="s">
        <v>51</v>
      </c>
      <c r="B201" s="195">
        <v>0.57972159901695774</v>
      </c>
      <c r="C201" s="196">
        <v>0.60857379336467943</v>
      </c>
      <c r="D201" s="196">
        <v>0.65130632926012089</v>
      </c>
      <c r="E201" s="196">
        <v>0.6136194250168262</v>
      </c>
      <c r="F201" s="196">
        <v>0.34838082015708466</v>
      </c>
      <c r="G201" s="196">
        <v>0.67075301614421667</v>
      </c>
      <c r="H201" s="196">
        <v>0.52010826819984834</v>
      </c>
      <c r="I201" s="196">
        <v>0.24537136828888412</v>
      </c>
      <c r="J201" s="196">
        <v>0.19210429951799568</v>
      </c>
      <c r="K201" s="196">
        <v>0.2117388244320523</v>
      </c>
      <c r="L201" s="196">
        <v>0.69657553186768184</v>
      </c>
      <c r="M201" s="196">
        <v>0.6567897582678609</v>
      </c>
      <c r="N201" s="196">
        <v>0.67072020678450273</v>
      </c>
      <c r="O201" s="196">
        <v>0.68099335841373743</v>
      </c>
      <c r="P201" s="196">
        <v>0.69760039545010044</v>
      </c>
      <c r="Q201" s="196">
        <v>1.3028614748662848E-2</v>
      </c>
      <c r="R201" s="196">
        <v>5.7751924191492394E-2</v>
      </c>
      <c r="S201" s="196">
        <v>0.12016001562542598</v>
      </c>
      <c r="T201" s="196">
        <v>9.7318641633227815E-2</v>
      </c>
      <c r="U201" s="199">
        <v>7.3166231971310752E-2</v>
      </c>
    </row>
    <row r="202" spans="1:21" x14ac:dyDescent="0.3">
      <c r="A202" s="194" t="s">
        <v>52</v>
      </c>
      <c r="B202" s="200">
        <v>3.0362540118756041</v>
      </c>
      <c r="C202" s="197">
        <v>2.4531668058734826</v>
      </c>
      <c r="D202" s="197">
        <v>2.3704666150203848</v>
      </c>
      <c r="E202" s="197">
        <v>2.219284018467516</v>
      </c>
      <c r="F202" s="197">
        <v>2.328820640984032</v>
      </c>
      <c r="G202" s="197">
        <v>2.5304978454014249</v>
      </c>
      <c r="H202" s="197">
        <v>2.2781344326476187</v>
      </c>
      <c r="I202" s="197">
        <v>2.6145531898171965</v>
      </c>
      <c r="J202" s="197">
        <v>2.7233794196438343</v>
      </c>
      <c r="K202" s="197">
        <v>2.0468994077907574</v>
      </c>
      <c r="L202" s="197">
        <v>3.0892020013780765</v>
      </c>
      <c r="M202" s="197">
        <v>2.5893975258499959</v>
      </c>
      <c r="N202" s="197">
        <v>2.3278170879237052</v>
      </c>
      <c r="O202" s="197">
        <v>2.3183126575017892</v>
      </c>
      <c r="P202" s="197">
        <v>2.0199866313385635</v>
      </c>
      <c r="Q202" s="197">
        <v>3.6485797691641864</v>
      </c>
      <c r="R202" s="197">
        <v>3.1103881674577116</v>
      </c>
      <c r="S202" s="197">
        <v>2.7160710675648105</v>
      </c>
      <c r="T202" s="197">
        <v>2.6296369447194161</v>
      </c>
      <c r="U202" s="198">
        <v>2.4090556625241915</v>
      </c>
    </row>
    <row r="203" spans="1:21" x14ac:dyDescent="0.3">
      <c r="A203" s="194" t="s">
        <v>173</v>
      </c>
      <c r="B203" s="195">
        <v>0.13928627381073305</v>
      </c>
      <c r="C203" s="196">
        <v>0.13436341562569887</v>
      </c>
      <c r="D203" s="196">
        <v>0.18069149479744845</v>
      </c>
      <c r="E203" s="196">
        <v>0.16727462286815323</v>
      </c>
      <c r="F203" s="196">
        <v>6.5779519174064813E-2</v>
      </c>
      <c r="G203" s="196">
        <v>0.17802512087194583</v>
      </c>
      <c r="H203" s="196">
        <v>0.16137976790863626</v>
      </c>
      <c r="I203" s="196">
        <v>4.1172381049602046E-2</v>
      </c>
      <c r="J203" s="196">
        <v>2.8903395269018129E-2</v>
      </c>
      <c r="K203" s="196">
        <v>2.7715395322351979E-2</v>
      </c>
      <c r="L203" s="196">
        <v>0.16366231716533314</v>
      </c>
      <c r="M203" s="196">
        <v>0.14724079085533523</v>
      </c>
      <c r="N203" s="196">
        <v>0.16759624161035022</v>
      </c>
      <c r="O203" s="196">
        <v>0.20298538815050085</v>
      </c>
      <c r="P203" s="196">
        <v>0.16346113365235143</v>
      </c>
      <c r="Q203" s="197">
        <v>0</v>
      </c>
      <c r="R203" s="197">
        <v>0</v>
      </c>
      <c r="S203" s="196">
        <v>3.5440631345527089E-3</v>
      </c>
      <c r="T203" s="196">
        <v>3.7883404954205087E-3</v>
      </c>
      <c r="U203" s="199">
        <v>3.6234880343266034E-3</v>
      </c>
    </row>
    <row r="204" spans="1:21" x14ac:dyDescent="0.3">
      <c r="A204" s="194" t="s">
        <v>174</v>
      </c>
      <c r="B204" s="195">
        <v>2.5598968280704435E-2</v>
      </c>
      <c r="C204" s="196">
        <v>2.3780268346818834E-2</v>
      </c>
      <c r="D204" s="196">
        <v>1.6351176094266975E-2</v>
      </c>
      <c r="E204" s="196">
        <v>2.5205676542255199E-2</v>
      </c>
      <c r="F204" s="196">
        <v>1.7103882270360797E-2</v>
      </c>
      <c r="G204" s="196">
        <v>3.0633881174272969E-2</v>
      </c>
      <c r="H204" s="196">
        <v>2.1699330357502749E-2</v>
      </c>
      <c r="I204" s="196">
        <v>2.8844141628908752E-2</v>
      </c>
      <c r="J204" s="196">
        <v>5.0163680545531417E-3</v>
      </c>
      <c r="K204" s="197">
        <v>0</v>
      </c>
      <c r="L204" s="196">
        <v>2.2271194540258873E-2</v>
      </c>
      <c r="M204" s="196">
        <v>3.1890882938353612E-2</v>
      </c>
      <c r="N204" s="196">
        <v>2.1339997645033915E-2</v>
      </c>
      <c r="O204" s="196">
        <v>2.7416508456693425E-2</v>
      </c>
      <c r="P204" s="196">
        <v>2.4606727238731793E-2</v>
      </c>
      <c r="Q204" s="197">
        <v>0</v>
      </c>
      <c r="R204" s="197">
        <v>0</v>
      </c>
      <c r="S204" s="197">
        <v>0</v>
      </c>
      <c r="T204" s="197">
        <v>0</v>
      </c>
      <c r="U204" s="199">
        <v>3.538645048234217E-3</v>
      </c>
    </row>
    <row r="205" spans="1:21" x14ac:dyDescent="0.3">
      <c r="A205" s="194" t="s">
        <v>175</v>
      </c>
      <c r="B205" s="195">
        <v>1.6555956847192625E-2</v>
      </c>
      <c r="C205" s="196">
        <v>1.0029201167495668E-2</v>
      </c>
      <c r="D205" s="196">
        <v>8.2792253262253604E-3</v>
      </c>
      <c r="E205" s="196">
        <v>1.3974316137252427E-2</v>
      </c>
      <c r="F205" s="196">
        <v>1.3855030837269947E-2</v>
      </c>
      <c r="G205" s="196">
        <v>1.7035729423597695E-2</v>
      </c>
      <c r="H205" s="196">
        <v>1.138211784244322E-2</v>
      </c>
      <c r="I205" s="196">
        <v>3.3914521351988223E-3</v>
      </c>
      <c r="J205" s="196">
        <v>1.0781110636517276E-2</v>
      </c>
      <c r="K205" s="197">
        <v>0</v>
      </c>
      <c r="L205" s="196">
        <v>2.0910414935886454E-2</v>
      </c>
      <c r="M205" s="196">
        <v>1.1561888409674904E-2</v>
      </c>
      <c r="N205" s="196">
        <v>8.1732398498063907E-3</v>
      </c>
      <c r="O205" s="196">
        <v>1.0451152432188018E-2</v>
      </c>
      <c r="P205" s="196">
        <v>2.6093701746875902E-2</v>
      </c>
      <c r="Q205" s="197">
        <v>0</v>
      </c>
      <c r="R205" s="197">
        <v>0</v>
      </c>
      <c r="S205" s="197">
        <v>0</v>
      </c>
      <c r="T205" s="197">
        <v>0</v>
      </c>
      <c r="U205" s="199">
        <v>9.7188046476494039E-3</v>
      </c>
    </row>
    <row r="206" spans="1:21" x14ac:dyDescent="0.3">
      <c r="A206" s="194" t="s">
        <v>176</v>
      </c>
      <c r="B206" s="195">
        <v>8.4622232487109594E-3</v>
      </c>
      <c r="C206" s="196">
        <v>1.8543791837022781E-2</v>
      </c>
      <c r="D206" s="196">
        <v>7.0860253650233518E-2</v>
      </c>
      <c r="E206" s="196">
        <v>6.4643089159434619E-2</v>
      </c>
      <c r="F206" s="196">
        <v>3.9621400061026102E-2</v>
      </c>
      <c r="G206" s="196">
        <v>3.0166731870335001E-2</v>
      </c>
      <c r="H206" s="196">
        <v>6.4127284933704232E-2</v>
      </c>
      <c r="I206" s="196">
        <v>2.3504678127371871E-2</v>
      </c>
      <c r="J206" s="196">
        <v>1.1749491328328397E-2</v>
      </c>
      <c r="K206" s="196">
        <v>3.3719074733170498E-2</v>
      </c>
      <c r="L206" s="196">
        <v>6.7948098142742224E-3</v>
      </c>
      <c r="M206" s="196">
        <v>1.5259493417412152E-2</v>
      </c>
      <c r="N206" s="196">
        <v>3.4639223194351892E-2</v>
      </c>
      <c r="O206" s="196">
        <v>9.6828187632207754E-2</v>
      </c>
      <c r="P206" s="196">
        <v>7.3081858995248813E-2</v>
      </c>
      <c r="Q206" s="197">
        <v>0</v>
      </c>
      <c r="R206" s="197">
        <v>0</v>
      </c>
      <c r="S206" s="196">
        <v>1.4360754882874128E-2</v>
      </c>
      <c r="T206" s="196">
        <v>1.0968967352893169E-2</v>
      </c>
      <c r="U206" s="198">
        <v>0</v>
      </c>
    </row>
    <row r="207" spans="1:21" x14ac:dyDescent="0.3">
      <c r="A207" s="194" t="s">
        <v>177</v>
      </c>
      <c r="B207" s="200">
        <v>0</v>
      </c>
      <c r="C207" s="196">
        <v>1.9215260071299355E-4</v>
      </c>
      <c r="D207" s="196">
        <v>1.9425119100180007E-3</v>
      </c>
      <c r="E207" s="196">
        <v>3.8370115420824006E-3</v>
      </c>
      <c r="F207" s="196">
        <v>1.8452661002203627E-3</v>
      </c>
      <c r="G207" s="196">
        <v>2.5885381770865386E-3</v>
      </c>
      <c r="H207" s="196">
        <v>6.7938316561113972E-3</v>
      </c>
      <c r="I207" s="196">
        <v>3.3895505315951458E-3</v>
      </c>
      <c r="J207" s="196">
        <v>9.6764851224677905E-4</v>
      </c>
      <c r="K207" s="197">
        <v>0</v>
      </c>
      <c r="L207" s="197">
        <v>0</v>
      </c>
      <c r="M207" s="196">
        <v>2.8037568565113089E-4</v>
      </c>
      <c r="N207" s="197">
        <v>0</v>
      </c>
      <c r="O207" s="196">
        <v>1.6962530526060239E-3</v>
      </c>
      <c r="P207" s="196">
        <v>3.9738257111179339E-3</v>
      </c>
      <c r="Q207" s="197">
        <v>0</v>
      </c>
      <c r="R207" s="197">
        <v>0</v>
      </c>
      <c r="S207" s="197">
        <v>0</v>
      </c>
      <c r="T207" s="197">
        <v>0</v>
      </c>
      <c r="U207" s="198">
        <v>0</v>
      </c>
    </row>
    <row r="208" spans="1:21" x14ac:dyDescent="0.3">
      <c r="A208" s="194" t="s">
        <v>178</v>
      </c>
      <c r="B208" s="200">
        <v>0</v>
      </c>
      <c r="C208" s="197">
        <v>0</v>
      </c>
      <c r="D208" s="196">
        <v>2.3354075321289974E-3</v>
      </c>
      <c r="E208" s="196">
        <v>7.817841431072281E-3</v>
      </c>
      <c r="F208" s="196">
        <v>5.4238957175672207E-3</v>
      </c>
      <c r="G208" s="196">
        <v>2.1660809873427691E-3</v>
      </c>
      <c r="H208" s="196">
        <v>1.3891142423572773E-2</v>
      </c>
      <c r="I208" s="196">
        <v>4.4543837891593526E-3</v>
      </c>
      <c r="J208" s="197">
        <v>0</v>
      </c>
      <c r="K208" s="197">
        <v>0</v>
      </c>
      <c r="L208" s="197">
        <v>0</v>
      </c>
      <c r="M208" s="197">
        <v>0</v>
      </c>
      <c r="N208" s="197">
        <v>0</v>
      </c>
      <c r="O208" s="196">
        <v>1.8457848538852894E-3</v>
      </c>
      <c r="P208" s="196">
        <v>1.3069214389375604E-2</v>
      </c>
      <c r="Q208" s="197">
        <v>0</v>
      </c>
      <c r="R208" s="197">
        <v>0</v>
      </c>
      <c r="S208" s="197">
        <v>0</v>
      </c>
      <c r="T208" s="197">
        <v>0</v>
      </c>
      <c r="U208" s="198">
        <v>0</v>
      </c>
    </row>
    <row r="209" spans="1:21" x14ac:dyDescent="0.3">
      <c r="A209" s="194" t="s">
        <v>179</v>
      </c>
      <c r="B209" s="195">
        <v>7.554730508015345E-3</v>
      </c>
      <c r="C209" s="196">
        <v>1.1376536988177815E-2</v>
      </c>
      <c r="D209" s="196">
        <v>3.5992275822659105E-2</v>
      </c>
      <c r="E209" s="196">
        <v>3.5473352549735833E-2</v>
      </c>
      <c r="F209" s="196">
        <v>2.0334860973554875E-2</v>
      </c>
      <c r="G209" s="196">
        <v>2.800231099079098E-2</v>
      </c>
      <c r="H209" s="196">
        <v>2.6016793572697754E-2</v>
      </c>
      <c r="I209" s="196">
        <v>1.9879844870435679E-2</v>
      </c>
      <c r="J209" s="196">
        <v>8.7640790277864113E-3</v>
      </c>
      <c r="K209" s="196">
        <v>1.2240299177121767E-2</v>
      </c>
      <c r="L209" s="196">
        <v>6.0164327201998784E-3</v>
      </c>
      <c r="M209" s="196">
        <v>9.6108762080926308E-3</v>
      </c>
      <c r="N209" s="196">
        <v>2.1718169783310877E-2</v>
      </c>
      <c r="O209" s="196">
        <v>5.5438683121267804E-2</v>
      </c>
      <c r="P209" s="196">
        <v>3.0776210597081279E-2</v>
      </c>
      <c r="Q209" s="197">
        <v>0</v>
      </c>
      <c r="R209" s="197">
        <v>0</v>
      </c>
      <c r="S209" s="197">
        <v>0</v>
      </c>
      <c r="T209" s="197">
        <v>0</v>
      </c>
      <c r="U209" s="198">
        <v>0</v>
      </c>
    </row>
    <row r="210" spans="1:21" x14ac:dyDescent="0.3">
      <c r="A210" s="194" t="s">
        <v>180</v>
      </c>
      <c r="B210" s="195">
        <v>0.21576973149399045</v>
      </c>
      <c r="C210" s="196">
        <v>0.2282084992072568</v>
      </c>
      <c r="D210" s="196">
        <v>0.2710825534620635</v>
      </c>
      <c r="E210" s="196">
        <v>0.26003384812678226</v>
      </c>
      <c r="F210" s="196">
        <v>9.5985433168119666E-2</v>
      </c>
      <c r="G210" s="196">
        <v>0.26205445272302785</v>
      </c>
      <c r="H210" s="196">
        <v>0.20036185892290145</v>
      </c>
      <c r="I210" s="196">
        <v>6.4729083440682372E-2</v>
      </c>
      <c r="J210" s="196">
        <v>3.6024170482574315E-2</v>
      </c>
      <c r="K210" s="196">
        <v>1.8516829630919437E-2</v>
      </c>
      <c r="L210" s="196">
        <v>0.23672959648369635</v>
      </c>
      <c r="M210" s="196">
        <v>0.24214927700767178</v>
      </c>
      <c r="N210" s="196">
        <v>0.26325109973848537</v>
      </c>
      <c r="O210" s="196">
        <v>0.28292820610358976</v>
      </c>
      <c r="P210" s="196">
        <v>0.28171743244412234</v>
      </c>
      <c r="Q210" s="196">
        <v>2.8567374927990375E-2</v>
      </c>
      <c r="R210" s="196">
        <v>0.14370334716291192</v>
      </c>
      <c r="S210" s="196">
        <v>7.4817189361354952E-2</v>
      </c>
      <c r="T210" s="196">
        <v>0.14068132084858928</v>
      </c>
      <c r="U210" s="199">
        <v>0.11982651937100325</v>
      </c>
    </row>
    <row r="211" spans="1:21" x14ac:dyDescent="0.3">
      <c r="A211" s="194" t="s">
        <v>181</v>
      </c>
      <c r="B211" s="195">
        <v>5.5856223425464258E-2</v>
      </c>
      <c r="C211" s="196">
        <v>5.1277068399551248E-2</v>
      </c>
      <c r="D211" s="196">
        <v>4.6317808893291387E-2</v>
      </c>
      <c r="E211" s="196">
        <v>7.1729043665196862E-2</v>
      </c>
      <c r="F211" s="196">
        <v>4.1387094271685132E-2</v>
      </c>
      <c r="G211" s="196">
        <v>5.5084411652161873E-2</v>
      </c>
      <c r="H211" s="196">
        <v>5.8672527681477356E-2</v>
      </c>
      <c r="I211" s="196">
        <v>1.2706373984137934E-2</v>
      </c>
      <c r="J211" s="196">
        <v>2.4937607265367333E-2</v>
      </c>
      <c r="K211" s="196">
        <v>1.5714246279070494E-2</v>
      </c>
      <c r="L211" s="196">
        <v>5.8949455422638297E-2</v>
      </c>
      <c r="M211" s="196">
        <v>5.9869999010021949E-2</v>
      </c>
      <c r="N211" s="196">
        <v>4.3696461217747624E-2</v>
      </c>
      <c r="O211" s="196">
        <v>6.6231920516518716E-2</v>
      </c>
      <c r="P211" s="196">
        <v>9.3453419610939253E-2</v>
      </c>
      <c r="Q211" s="197">
        <v>0</v>
      </c>
      <c r="R211" s="196">
        <v>3.2643411293207761E-2</v>
      </c>
      <c r="S211" s="196">
        <v>6.635381501111013E-3</v>
      </c>
      <c r="T211" s="196">
        <v>5.6137412648758246E-2</v>
      </c>
      <c r="U211" s="199">
        <v>1.8015002330779815E-2</v>
      </c>
    </row>
    <row r="212" spans="1:21" x14ac:dyDescent="0.3">
      <c r="A212" s="194" t="s">
        <v>182</v>
      </c>
      <c r="B212" s="195">
        <v>1.2233221519649897E-2</v>
      </c>
      <c r="C212" s="196">
        <v>1.6614107325962194E-2</v>
      </c>
      <c r="D212" s="196">
        <v>1.2518345280450843E-2</v>
      </c>
      <c r="E212" s="196">
        <v>1.7764468179109118E-2</v>
      </c>
      <c r="F212" s="196">
        <v>2.1152640712791271E-2</v>
      </c>
      <c r="G212" s="196">
        <v>2.0097290164788957E-2</v>
      </c>
      <c r="H212" s="196">
        <v>2.5917280982795093E-2</v>
      </c>
      <c r="I212" s="196">
        <v>1.3289230206958715E-2</v>
      </c>
      <c r="J212" s="196">
        <v>1.293130766879697E-2</v>
      </c>
      <c r="K212" s="196">
        <v>2.9025098201992871E-3</v>
      </c>
      <c r="L212" s="196">
        <v>1.3754903185669532E-2</v>
      </c>
      <c r="M212" s="196">
        <v>1.7455143178834807E-2</v>
      </c>
      <c r="N212" s="196">
        <v>1.0895936984663571E-2</v>
      </c>
      <c r="O212" s="196">
        <v>1.7191645898139107E-2</v>
      </c>
      <c r="P212" s="196">
        <v>2.9246004041812042E-2</v>
      </c>
      <c r="Q212" s="197">
        <v>0</v>
      </c>
      <c r="R212" s="197">
        <v>0</v>
      </c>
      <c r="S212" s="197">
        <v>0</v>
      </c>
      <c r="T212" s="196">
        <v>1.5056223491416106E-2</v>
      </c>
      <c r="U212" s="199">
        <v>9.6709820974920733E-3</v>
      </c>
    </row>
    <row r="213" spans="1:21" x14ac:dyDescent="0.3">
      <c r="A213" s="194" t="s">
        <v>183</v>
      </c>
      <c r="B213" s="195">
        <v>6.2244683800664322E-2</v>
      </c>
      <c r="C213" s="196">
        <v>4.7417245227156631E-2</v>
      </c>
      <c r="D213" s="196">
        <v>7.0707965062413267E-2</v>
      </c>
      <c r="E213" s="196">
        <v>7.5229116232090498E-2</v>
      </c>
      <c r="F213" s="196">
        <v>3.8428842059302006E-2</v>
      </c>
      <c r="G213" s="196">
        <v>7.4188464351589725E-2</v>
      </c>
      <c r="H213" s="196">
        <v>4.3093073265464625E-2</v>
      </c>
      <c r="I213" s="196">
        <v>2.8345146321253987E-2</v>
      </c>
      <c r="J213" s="196">
        <v>3.1628992059455324E-2</v>
      </c>
      <c r="K213" s="196">
        <v>1.4082212185546858E-2</v>
      </c>
      <c r="L213" s="196">
        <v>7.2907375683894424E-2</v>
      </c>
      <c r="M213" s="196">
        <v>5.1478396381872273E-2</v>
      </c>
      <c r="N213" s="196">
        <v>5.9655214787792288E-2</v>
      </c>
      <c r="O213" s="196">
        <v>9.386682481217283E-2</v>
      </c>
      <c r="P213" s="196">
        <v>8.2107785035876471E-2</v>
      </c>
      <c r="Q213" s="197">
        <v>0</v>
      </c>
      <c r="R213" s="197">
        <v>0</v>
      </c>
      <c r="S213" s="197">
        <v>0</v>
      </c>
      <c r="T213" s="197">
        <v>0</v>
      </c>
      <c r="U213" s="199">
        <v>5.5124000691567305E-3</v>
      </c>
    </row>
    <row r="214" spans="1:21" x14ac:dyDescent="0.3">
      <c r="A214" s="194" t="s">
        <v>184</v>
      </c>
      <c r="B214" s="195">
        <v>7.7018202965222589E-3</v>
      </c>
      <c r="C214" s="196">
        <v>6.8589390745560667E-3</v>
      </c>
      <c r="D214" s="196">
        <v>4.0041630253661396E-3</v>
      </c>
      <c r="E214" s="196">
        <v>4.6721400993758495E-3</v>
      </c>
      <c r="F214" s="196">
        <v>3.2884795286829676E-3</v>
      </c>
      <c r="G214" s="196">
        <v>7.277477440241765E-3</v>
      </c>
      <c r="H214" s="196">
        <v>4.7191855363603371E-3</v>
      </c>
      <c r="I214" s="197">
        <v>0</v>
      </c>
      <c r="J214" s="197">
        <v>0</v>
      </c>
      <c r="K214" s="197">
        <v>0</v>
      </c>
      <c r="L214" s="196">
        <v>8.3014896865261541E-3</v>
      </c>
      <c r="M214" s="196">
        <v>9.4048051082206933E-3</v>
      </c>
      <c r="N214" s="196">
        <v>4.8367613578787069E-3</v>
      </c>
      <c r="O214" s="196">
        <v>5.2993373503894686E-3</v>
      </c>
      <c r="P214" s="196">
        <v>7.3313501733274647E-3</v>
      </c>
      <c r="Q214" s="196">
        <v>3.2090317656160534E-3</v>
      </c>
      <c r="R214" s="197">
        <v>0</v>
      </c>
      <c r="S214" s="197">
        <v>0</v>
      </c>
      <c r="T214" s="197">
        <v>0</v>
      </c>
      <c r="U214" s="198">
        <v>0</v>
      </c>
    </row>
    <row r="215" spans="1:21" x14ac:dyDescent="0.3">
      <c r="A215" s="194" t="s">
        <v>185</v>
      </c>
      <c r="B215" s="195">
        <v>1.4966843447775931E-3</v>
      </c>
      <c r="C215" s="196">
        <v>3.6980510822509976E-3</v>
      </c>
      <c r="D215" s="196">
        <v>2.6868893914780054E-3</v>
      </c>
      <c r="E215" s="196">
        <v>2.4895412510728644E-3</v>
      </c>
      <c r="F215" s="196">
        <v>5.4818150137467807E-3</v>
      </c>
      <c r="G215" s="196">
        <v>1.0465842748794038E-2</v>
      </c>
      <c r="H215" s="196">
        <v>4.2902299056226277E-3</v>
      </c>
      <c r="I215" s="197">
        <v>0</v>
      </c>
      <c r="J215" s="197">
        <v>0</v>
      </c>
      <c r="K215" s="197">
        <v>0</v>
      </c>
      <c r="L215" s="196">
        <v>1.02456051070648E-3</v>
      </c>
      <c r="M215" s="196">
        <v>2.2862792265889208E-3</v>
      </c>
      <c r="N215" s="196">
        <v>1.9746794861748599E-3</v>
      </c>
      <c r="O215" s="196">
        <v>3.8948441387697021E-3</v>
      </c>
      <c r="P215" s="196">
        <v>9.6792885296553745E-3</v>
      </c>
      <c r="Q215" s="197">
        <v>0</v>
      </c>
      <c r="R215" s="197">
        <v>0</v>
      </c>
      <c r="S215" s="197">
        <v>0</v>
      </c>
      <c r="T215" s="197">
        <v>0</v>
      </c>
      <c r="U215" s="198">
        <v>0</v>
      </c>
    </row>
    <row r="216" spans="1:21" x14ac:dyDescent="0.3">
      <c r="A216" s="194" t="s">
        <v>186</v>
      </c>
      <c r="B216" s="195">
        <v>0.31224363194701094</v>
      </c>
      <c r="C216" s="196">
        <v>0.32439540788893501</v>
      </c>
      <c r="D216" s="196">
        <v>0.40647389193588074</v>
      </c>
      <c r="E216" s="196">
        <v>0.38640443409154784</v>
      </c>
      <c r="F216" s="196">
        <v>0.15219979401521241</v>
      </c>
      <c r="G216" s="196">
        <v>0.37496230800702401</v>
      </c>
      <c r="H216" s="196">
        <v>0.28523967825650315</v>
      </c>
      <c r="I216" s="196">
        <v>0.12863125190501326</v>
      </c>
      <c r="J216" s="196">
        <v>0.10512431296938651</v>
      </c>
      <c r="K216" s="196">
        <v>8.3388145113820131E-2</v>
      </c>
      <c r="L216" s="196">
        <v>0.34674997372479499</v>
      </c>
      <c r="M216" s="196">
        <v>0.32697790888542283</v>
      </c>
      <c r="N216" s="196">
        <v>0.37632437789005108</v>
      </c>
      <c r="O216" s="196">
        <v>0.44446212756050313</v>
      </c>
      <c r="P216" s="196">
        <v>0.37248860705546044</v>
      </c>
      <c r="Q216" s="196">
        <v>7.0176272253023808E-2</v>
      </c>
      <c r="R216" s="196">
        <v>0.16100428934440622</v>
      </c>
      <c r="S216" s="196">
        <v>0.1671562059354316</v>
      </c>
      <c r="T216" s="196">
        <v>0.26780575114944488</v>
      </c>
      <c r="U216" s="199">
        <v>0.22206051173740429</v>
      </c>
    </row>
    <row r="217" spans="1:21" x14ac:dyDescent="0.3">
      <c r="A217" s="194" t="s">
        <v>187</v>
      </c>
      <c r="B217" s="195">
        <v>8.1472418335363783E-2</v>
      </c>
      <c r="C217" s="196">
        <v>9.4024021402282706E-2</v>
      </c>
      <c r="D217" s="196">
        <v>0.10115991612130332</v>
      </c>
      <c r="E217" s="196">
        <v>0.12484328785146606</v>
      </c>
      <c r="F217" s="196">
        <v>6.5276374885227764E-2</v>
      </c>
      <c r="G217" s="196">
        <v>0.10772923955713723</v>
      </c>
      <c r="H217" s="196">
        <v>0.15045496491259575</v>
      </c>
      <c r="I217" s="196">
        <v>3.3837059951116945E-2</v>
      </c>
      <c r="J217" s="196">
        <v>1.4048123442027997E-2</v>
      </c>
      <c r="K217" s="196">
        <v>3.0935845311295763E-2</v>
      </c>
      <c r="L217" s="196">
        <v>8.9778852418817987E-2</v>
      </c>
      <c r="M217" s="196">
        <v>0.10636769131468561</v>
      </c>
      <c r="N217" s="196">
        <v>8.8373239067372558E-2</v>
      </c>
      <c r="O217" s="196">
        <v>0.11075734028385231</v>
      </c>
      <c r="P217" s="196">
        <v>0.14869213047972987</v>
      </c>
      <c r="Q217" s="197">
        <v>0</v>
      </c>
      <c r="R217" s="196">
        <v>2.3361515354083054E-2</v>
      </c>
      <c r="S217" s="196">
        <v>2.5272338597411119E-2</v>
      </c>
      <c r="T217" s="196">
        <v>4.9640678523440188E-2</v>
      </c>
      <c r="U217" s="199">
        <v>8.3797724148612668E-2</v>
      </c>
    </row>
    <row r="218" spans="1:21" x14ac:dyDescent="0.3">
      <c r="A218" s="194" t="s">
        <v>188</v>
      </c>
      <c r="B218" s="195">
        <v>4.827567555582505E-3</v>
      </c>
      <c r="C218" s="196">
        <v>6.5934702097068375E-3</v>
      </c>
      <c r="D218" s="196">
        <v>1.2850234235219107E-2</v>
      </c>
      <c r="E218" s="196">
        <v>1.7463449347621889E-2</v>
      </c>
      <c r="F218" s="196">
        <v>3.4991446016194146E-2</v>
      </c>
      <c r="G218" s="196">
        <v>1.5225550395157999E-2</v>
      </c>
      <c r="H218" s="196">
        <v>1.0498714413430798E-2</v>
      </c>
      <c r="I218" s="196">
        <v>2.3919910641821616E-2</v>
      </c>
      <c r="J218" s="196">
        <v>1.5145949236297244E-2</v>
      </c>
      <c r="K218" s="196">
        <v>8.3245762214534374E-3</v>
      </c>
      <c r="L218" s="196">
        <v>3.3161370152715863E-3</v>
      </c>
      <c r="M218" s="196">
        <v>5.4187748339835145E-3</v>
      </c>
      <c r="N218" s="196">
        <v>1.0119537670849318E-2</v>
      </c>
      <c r="O218" s="196">
        <v>1.6981272565055602E-2</v>
      </c>
      <c r="P218" s="196">
        <v>4.9616417673952917E-2</v>
      </c>
      <c r="Q218" s="197">
        <v>0</v>
      </c>
      <c r="R218" s="197">
        <v>0</v>
      </c>
      <c r="S218" s="197">
        <v>0</v>
      </c>
      <c r="T218" s="197">
        <v>0</v>
      </c>
      <c r="U218" s="198">
        <v>0</v>
      </c>
    </row>
    <row r="219" spans="1:21" x14ac:dyDescent="0.3">
      <c r="A219" s="194" t="s">
        <v>189</v>
      </c>
      <c r="B219" s="195">
        <v>9.4051775535193158E-2</v>
      </c>
      <c r="C219" s="196">
        <v>0.15265623221067848</v>
      </c>
      <c r="D219" s="196">
        <v>0.2526684641019481</v>
      </c>
      <c r="E219" s="196">
        <v>0.26405252948528346</v>
      </c>
      <c r="F219" s="196">
        <v>7.4176965415849283E-2</v>
      </c>
      <c r="G219" s="196">
        <v>0.22011217127048444</v>
      </c>
      <c r="H219" s="196">
        <v>0.17025877764840244</v>
      </c>
      <c r="I219" s="196">
        <v>6.0051845053758865E-2</v>
      </c>
      <c r="J219" s="196">
        <v>1.6183243942060884E-2</v>
      </c>
      <c r="K219" s="196">
        <v>5.997184625132719E-3</v>
      </c>
      <c r="L219" s="196">
        <v>0.10168961651312054</v>
      </c>
      <c r="M219" s="196">
        <v>0.15149906716559977</v>
      </c>
      <c r="N219" s="196">
        <v>0.20252019205436056</v>
      </c>
      <c r="O219" s="196">
        <v>0.30478740616367767</v>
      </c>
      <c r="P219" s="196">
        <v>0.26729628132885763</v>
      </c>
      <c r="Q219" s="197">
        <v>0</v>
      </c>
      <c r="R219" s="196">
        <v>1.0589838452163712E-2</v>
      </c>
      <c r="S219" s="197">
        <v>0</v>
      </c>
      <c r="T219" s="196">
        <v>1.4788555679347851E-2</v>
      </c>
      <c r="U219" s="199">
        <v>4.3522571436000843E-2</v>
      </c>
    </row>
    <row r="220" spans="1:21" x14ac:dyDescent="0.3">
      <c r="A220" s="194" t="s">
        <v>190</v>
      </c>
      <c r="B220" s="195">
        <v>5.5742429262062203E-3</v>
      </c>
      <c r="C220" s="196">
        <v>4.6411179035343803E-3</v>
      </c>
      <c r="D220" s="196">
        <v>1.6491884482703497E-2</v>
      </c>
      <c r="E220" s="196">
        <v>2.7495506122531276E-2</v>
      </c>
      <c r="F220" s="196">
        <v>1.855152342534536E-2</v>
      </c>
      <c r="G220" s="196">
        <v>9.0115858017761237E-3</v>
      </c>
      <c r="H220" s="196">
        <v>1.7665454435432777E-2</v>
      </c>
      <c r="I220" s="196">
        <v>1.3913466423161465E-2</v>
      </c>
      <c r="J220" s="196">
        <v>2.6608169381987477E-3</v>
      </c>
      <c r="K220" s="196">
        <v>1.4146541721417574E-2</v>
      </c>
      <c r="L220" s="196">
        <v>5.6084662102372698E-3</v>
      </c>
      <c r="M220" s="196">
        <v>5.7897365188944996E-3</v>
      </c>
      <c r="N220" s="196">
        <v>1.3525860027543201E-2</v>
      </c>
      <c r="O220" s="196">
        <v>2.9658350936260892E-2</v>
      </c>
      <c r="P220" s="196">
        <v>2.864949536119496E-2</v>
      </c>
      <c r="Q220" s="197">
        <v>0</v>
      </c>
      <c r="R220" s="197">
        <v>0</v>
      </c>
      <c r="S220" s="197">
        <v>0</v>
      </c>
      <c r="T220" s="197">
        <v>0</v>
      </c>
      <c r="U220" s="198">
        <v>0</v>
      </c>
    </row>
    <row r="221" spans="1:21" x14ac:dyDescent="0.3">
      <c r="A221" s="194" t="s">
        <v>191</v>
      </c>
      <c r="B221" s="195">
        <v>1.0532352056992959E-3</v>
      </c>
      <c r="C221" s="196">
        <v>8.6402847274912791E-4</v>
      </c>
      <c r="D221" s="196">
        <v>2.0733395350140535E-3</v>
      </c>
      <c r="E221" s="196">
        <v>8.1272448587845891E-3</v>
      </c>
      <c r="F221" s="196">
        <v>7.5485560173122633E-3</v>
      </c>
      <c r="G221" s="196">
        <v>4.9770283337942757E-4</v>
      </c>
      <c r="H221" s="196">
        <v>9.2341370573851903E-3</v>
      </c>
      <c r="I221" s="196">
        <v>7.0575810006305592E-3</v>
      </c>
      <c r="J221" s="196">
        <v>9.5389542109077172E-3</v>
      </c>
      <c r="K221" s="196">
        <v>1.8419130084250889E-3</v>
      </c>
      <c r="L221" s="196">
        <v>1.6742116763025462E-3</v>
      </c>
      <c r="M221" s="196">
        <v>1.260730141409716E-3</v>
      </c>
      <c r="N221" s="196">
        <v>5.9106014620390187E-4</v>
      </c>
      <c r="O221" s="196">
        <v>6.2349019859502426E-3</v>
      </c>
      <c r="P221" s="196">
        <v>7.7656228247844298E-3</v>
      </c>
      <c r="Q221" s="197">
        <v>0</v>
      </c>
      <c r="R221" s="197">
        <v>0</v>
      </c>
      <c r="S221" s="197">
        <v>0</v>
      </c>
      <c r="T221" s="197">
        <v>0</v>
      </c>
      <c r="U221" s="198">
        <v>0</v>
      </c>
    </row>
    <row r="222" spans="1:21" ht="15" thickBot="1" x14ac:dyDescent="0.35">
      <c r="A222" s="201" t="s">
        <v>53</v>
      </c>
      <c r="B222" s="165">
        <v>1.5922712179321026</v>
      </c>
      <c r="C222" s="167">
        <v>1.4415970183137465</v>
      </c>
      <c r="D222" s="167">
        <v>1.3924079432190648</v>
      </c>
      <c r="E222" s="167">
        <v>1.7001952989035145</v>
      </c>
      <c r="F222" s="167">
        <v>1.0251604725195753</v>
      </c>
      <c r="G222" s="167">
        <v>1.4482460503294616</v>
      </c>
      <c r="H222" s="167">
        <v>1.486562754726817</v>
      </c>
      <c r="I222" s="166">
        <v>0.46411091822940109</v>
      </c>
      <c r="J222" s="166">
        <v>0.6847662356797114</v>
      </c>
      <c r="K222" s="166">
        <v>0.52979269780955618</v>
      </c>
      <c r="L222" s="167">
        <v>1.8354651250673091</v>
      </c>
      <c r="M222" s="167">
        <v>1.7807998457681096</v>
      </c>
      <c r="N222" s="167">
        <v>1.4964714215290733</v>
      </c>
      <c r="O222" s="167">
        <v>1.34821273009861</v>
      </c>
      <c r="P222" s="167">
        <v>2.3680084115499977</v>
      </c>
      <c r="Q222" s="166">
        <v>6.9841490111778083E-4</v>
      </c>
      <c r="R222" s="166">
        <v>2.5430588557679049E-2</v>
      </c>
      <c r="S222" s="166">
        <v>1.4810147324420002E-2</v>
      </c>
      <c r="T222" s="166">
        <v>1.0028423762875592E-2</v>
      </c>
      <c r="U222" s="172">
        <v>0.34986864650467586</v>
      </c>
    </row>
    <row r="223" spans="1:21" ht="15" thickTop="1" x14ac:dyDescent="0.3"/>
  </sheetData>
  <mergeCells count="41">
    <mergeCell ref="L92:P92"/>
    <mergeCell ref="Q92:U92"/>
    <mergeCell ref="C53:C56"/>
    <mergeCell ref="C57:E57"/>
    <mergeCell ref="A92:A93"/>
    <mergeCell ref="B92:F92"/>
    <mergeCell ref="G92:K92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0:C31"/>
    <mergeCell ref="C32:I32"/>
    <mergeCell ref="C38:E38"/>
    <mergeCell ref="C40:C41"/>
    <mergeCell ref="C42:D42"/>
    <mergeCell ref="C21:I21"/>
    <mergeCell ref="C27:I27"/>
    <mergeCell ref="C28:D29"/>
    <mergeCell ref="E28:F28"/>
    <mergeCell ref="H28:H29"/>
    <mergeCell ref="I28:I29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VMX3MACP777Z-1758609593-50302</_dlc_DocId>
    <_dlc_DocIdUrl xmlns="d16efad5-0601-4cf0-b7c2-89968258c777">
      <Url>https://icfonline.sharepoint.com/sites/ihd-dhs/WealthIndex/_layouts/15/DocIdRedir.aspx?ID=VMX3MACP777Z-1758609593-50302</Url>
      <Description>VMX3MACP777Z-1758609593-50302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2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Common</vt:lpstr>
      <vt:lpstr>Urban</vt:lpstr>
      <vt:lpstr>Rural</vt:lpstr>
      <vt:lpstr>Refugee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2022-07-16T02:15:07Z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fb93d301-1d45-450a-8dba-9df346443640</vt:lpwstr>
  </property>
</Properties>
</file>